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/>
  <mc:AlternateContent xmlns:mc="http://schemas.openxmlformats.org/markup-compatibility/2006">
    <mc:Choice Requires="x15">
      <x15ac:absPath xmlns:x15ac="http://schemas.microsoft.com/office/spreadsheetml/2010/11/ac" url="C:\Users\Home\Documents\Soccer\戸田市少年サッカー連盟\02　大会要綱\戸田U-12リーグ\"/>
    </mc:Choice>
  </mc:AlternateContent>
  <bookViews>
    <workbookView xWindow="19656" yWindow="0" windowWidth="19440" windowHeight="9972" activeTab="3"/>
  </bookViews>
  <sheets>
    <sheet name="表紙" sheetId="11" r:id="rId1"/>
    <sheet name="要項" sheetId="10" r:id="rId2"/>
    <sheet name="日程＆対戦表" sheetId="5" r:id="rId3"/>
    <sheet name="勝敗表" sheetId="8" r:id="rId4"/>
  </sheets>
  <definedNames>
    <definedName name="_xlnm.Print_Area" localSheetId="3">勝敗表!$A$1:$BO$51</definedName>
    <definedName name="_xlnm.Print_Area" localSheetId="2">'日程＆対戦表'!$A$1:$P$51</definedName>
    <definedName name="_xlnm.Print_Area" localSheetId="0">表紙!$A$1:$K$49</definedName>
    <definedName name="_xlnm.Print_Area" localSheetId="1">要項!$A$1:$N$71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46" i="8" l="1"/>
  <c r="AV46" i="8"/>
  <c r="AV44" i="8" s="1"/>
  <c r="AV45" i="8" s="1"/>
  <c r="AU46" i="8"/>
  <c r="AT46" i="8"/>
  <c r="AS46" i="8"/>
  <c r="AR46" i="8"/>
  <c r="AQ46" i="8"/>
  <c r="AP46" i="8"/>
  <c r="O46" i="8"/>
  <c r="N46" i="8"/>
  <c r="M46" i="8"/>
  <c r="L46" i="8"/>
  <c r="L44" i="8" s="1"/>
  <c r="L45" i="8" s="1"/>
  <c r="K46" i="8"/>
  <c r="J46" i="8"/>
  <c r="J44" i="8" s="1"/>
  <c r="J45" i="8" s="1"/>
  <c r="I46" i="8"/>
  <c r="H46" i="8"/>
  <c r="AR44" i="8"/>
  <c r="AR45" i="8" s="1"/>
  <c r="N44" i="8"/>
  <c r="N45" i="8" s="1"/>
  <c r="AW43" i="8"/>
  <c r="AV43" i="8"/>
  <c r="AV41" i="8" s="1"/>
  <c r="AV42" i="8" s="1"/>
  <c r="AU43" i="8"/>
  <c r="AT43" i="8"/>
  <c r="AS43" i="8"/>
  <c r="AR43" i="8"/>
  <c r="AR41" i="8" s="1"/>
  <c r="AR42" i="8" s="1"/>
  <c r="AQ43" i="8"/>
  <c r="AP43" i="8"/>
  <c r="O43" i="8"/>
  <c r="N43" i="8"/>
  <c r="N41" i="8" s="1"/>
  <c r="N42" i="8" s="1"/>
  <c r="M43" i="8"/>
  <c r="L43" i="8"/>
  <c r="L41" i="8" s="1"/>
  <c r="L42" i="8" s="1"/>
  <c r="K43" i="8"/>
  <c r="J43" i="8"/>
  <c r="J41" i="8" s="1"/>
  <c r="I43" i="8"/>
  <c r="H43" i="8"/>
  <c r="AU40" i="8"/>
  <c r="AT40" i="8"/>
  <c r="AS40" i="8"/>
  <c r="AR38" i="8" s="1"/>
  <c r="AR39" i="8" s="1"/>
  <c r="AR40" i="8"/>
  <c r="AQ40" i="8"/>
  <c r="AP40" i="8"/>
  <c r="M40" i="8"/>
  <c r="L40" i="8"/>
  <c r="K40" i="8"/>
  <c r="J40" i="8"/>
  <c r="I40" i="8"/>
  <c r="H40" i="8"/>
  <c r="AX38" i="8"/>
  <c r="AX39" i="8" s="1"/>
  <c r="P38" i="8"/>
  <c r="P39" i="8" s="1"/>
  <c r="AU37" i="8"/>
  <c r="AT37" i="8"/>
  <c r="AT35" i="8" s="1"/>
  <c r="AT36" i="8" s="1"/>
  <c r="AS37" i="8"/>
  <c r="AR37" i="8"/>
  <c r="AQ37" i="8"/>
  <c r="AP37" i="8"/>
  <c r="M37" i="8"/>
  <c r="L37" i="8"/>
  <c r="K37" i="8"/>
  <c r="J37" i="8"/>
  <c r="I37" i="8"/>
  <c r="H37" i="8"/>
  <c r="H35" i="8" s="1"/>
  <c r="AX35" i="8"/>
  <c r="AX36" i="8" s="1"/>
  <c r="AP35" i="8"/>
  <c r="P35" i="8"/>
  <c r="P36" i="8" s="1"/>
  <c r="AS34" i="8"/>
  <c r="AR34" i="8"/>
  <c r="AQ34" i="8"/>
  <c r="AP34" i="8"/>
  <c r="K34" i="8"/>
  <c r="J34" i="8"/>
  <c r="I34" i="8"/>
  <c r="H34" i="8"/>
  <c r="AX32" i="8"/>
  <c r="AX33" i="8" s="1"/>
  <c r="AV32" i="8"/>
  <c r="AV33" i="8" s="1"/>
  <c r="P32" i="8"/>
  <c r="P33" i="8" s="1"/>
  <c r="N32" i="8"/>
  <c r="N33" i="8" s="1"/>
  <c r="H32" i="8"/>
  <c r="H33" i="8" s="1"/>
  <c r="AS31" i="8"/>
  <c r="AR31" i="8"/>
  <c r="AQ31" i="8"/>
  <c r="AP31" i="8"/>
  <c r="K31" i="8"/>
  <c r="J31" i="8"/>
  <c r="I31" i="8"/>
  <c r="H31" i="8"/>
  <c r="V29" i="8" s="1"/>
  <c r="AX29" i="8"/>
  <c r="AX30" i="8" s="1"/>
  <c r="AV29" i="8"/>
  <c r="AV30" i="8" s="1"/>
  <c r="P29" i="8"/>
  <c r="P30" i="8" s="1"/>
  <c r="N29" i="8"/>
  <c r="N30" i="8" s="1"/>
  <c r="AQ28" i="8"/>
  <c r="AP28" i="8"/>
  <c r="I28" i="8"/>
  <c r="H28" i="8"/>
  <c r="H26" i="8" s="1"/>
  <c r="H27" i="8" s="1"/>
  <c r="AX26" i="8"/>
  <c r="AX27" i="8" s="1"/>
  <c r="AV26" i="8"/>
  <c r="AV27" i="8" s="1"/>
  <c r="AT26" i="8"/>
  <c r="AT27" i="8" s="1"/>
  <c r="P26" i="8"/>
  <c r="P27" i="8" s="1"/>
  <c r="N26" i="8"/>
  <c r="N27" i="8" s="1"/>
  <c r="L26" i="8"/>
  <c r="L27" i="8" s="1"/>
  <c r="AQ25" i="8"/>
  <c r="AP25" i="8"/>
  <c r="I25" i="8"/>
  <c r="H25" i="8"/>
  <c r="AX23" i="8"/>
  <c r="AX24" i="8" s="1"/>
  <c r="AV23" i="8"/>
  <c r="AV24" i="8" s="1"/>
  <c r="AT23" i="8"/>
  <c r="AT24" i="8" s="1"/>
  <c r="P23" i="8"/>
  <c r="P24" i="8" s="1"/>
  <c r="N23" i="8"/>
  <c r="N24" i="8" s="1"/>
  <c r="L23" i="8"/>
  <c r="L24" i="8" s="1"/>
  <c r="AX20" i="8"/>
  <c r="AX21" i="8" s="1"/>
  <c r="AV20" i="8"/>
  <c r="AV21" i="8" s="1"/>
  <c r="AT20" i="8"/>
  <c r="AT21" i="8" s="1"/>
  <c r="AR20" i="8"/>
  <c r="AR21" i="8" s="1"/>
  <c r="P20" i="8"/>
  <c r="P21" i="8" s="1"/>
  <c r="N20" i="8"/>
  <c r="N21" i="8" s="1"/>
  <c r="L20" i="8"/>
  <c r="L21" i="8" s="1"/>
  <c r="J20" i="8"/>
  <c r="J21" i="8" s="1"/>
  <c r="BE17" i="8"/>
  <c r="BL17" i="8" s="1"/>
  <c r="BD17" i="8"/>
  <c r="BK17" i="8" s="1"/>
  <c r="AX17" i="8"/>
  <c r="AX18" i="8" s="1"/>
  <c r="AV17" i="8"/>
  <c r="AV18" i="8" s="1"/>
  <c r="AT17" i="8"/>
  <c r="AT18" i="8" s="1"/>
  <c r="AR17" i="8"/>
  <c r="AR18" i="8" s="1"/>
  <c r="W17" i="8"/>
  <c r="V17" i="8"/>
  <c r="P17" i="8"/>
  <c r="P18" i="8" s="1"/>
  <c r="N17" i="8"/>
  <c r="N18" i="8" s="1"/>
  <c r="L17" i="8"/>
  <c r="L18" i="8" s="1"/>
  <c r="J17" i="8"/>
  <c r="AX10" i="8"/>
  <c r="AV10" i="8"/>
  <c r="AT10" i="8"/>
  <c r="AR10" i="8"/>
  <c r="AP10" i="8"/>
  <c r="P10" i="8"/>
  <c r="N10" i="8"/>
  <c r="L10" i="8"/>
  <c r="J10" i="8"/>
  <c r="H10" i="8"/>
  <c r="H38" i="8" l="1"/>
  <c r="H39" i="8" s="1"/>
  <c r="AP44" i="8"/>
  <c r="AP45" i="8" s="1"/>
  <c r="J38" i="8"/>
  <c r="J39" i="8" s="1"/>
  <c r="AR32" i="8"/>
  <c r="AR33" i="8" s="1"/>
  <c r="L38" i="8"/>
  <c r="L39" i="8" s="1"/>
  <c r="AP38" i="8"/>
  <c r="AP39" i="8" s="1"/>
  <c r="AP32" i="8"/>
  <c r="AP33" i="8" s="1"/>
  <c r="AT44" i="8"/>
  <c r="AT45" i="8" s="1"/>
  <c r="L35" i="8"/>
  <c r="L36" i="8" s="1"/>
  <c r="AT38" i="8"/>
  <c r="AT39" i="8" s="1"/>
  <c r="H44" i="8"/>
  <c r="H45" i="8" s="1"/>
  <c r="AR29" i="8"/>
  <c r="AR30" i="8" s="1"/>
  <c r="J32" i="8"/>
  <c r="J33" i="8" s="1"/>
  <c r="AR35" i="8"/>
  <c r="AR36" i="8" s="1"/>
  <c r="H41" i="8"/>
  <c r="H42" i="8" s="1"/>
  <c r="AP41" i="8"/>
  <c r="AP42" i="8" s="1"/>
  <c r="AP26" i="8"/>
  <c r="AP27" i="8" s="1"/>
  <c r="V23" i="8"/>
  <c r="AC23" i="8" s="1"/>
  <c r="H29" i="8"/>
  <c r="BD23" i="8"/>
  <c r="BK23" i="8" s="1"/>
  <c r="W29" i="8"/>
  <c r="AD29" i="8" s="1"/>
  <c r="J29" i="8"/>
  <c r="J30" i="8" s="1"/>
  <c r="AP23" i="8"/>
  <c r="BE23" i="8"/>
  <c r="BL23" i="8" s="1"/>
  <c r="J35" i="8"/>
  <c r="J36" i="8" s="1"/>
  <c r="V35" i="8"/>
  <c r="AC35" i="8" s="1"/>
  <c r="V41" i="8"/>
  <c r="W41" i="8"/>
  <c r="AD41" i="8" s="1"/>
  <c r="H23" i="8"/>
  <c r="H24" i="8" s="1"/>
  <c r="T23" i="8" s="1"/>
  <c r="X17" i="8"/>
  <c r="AB17" i="8" s="1"/>
  <c r="W23" i="8"/>
  <c r="AD23" i="8" s="1"/>
  <c r="W35" i="8"/>
  <c r="AD35" i="8" s="1"/>
  <c r="AC29" i="8"/>
  <c r="BD35" i="8"/>
  <c r="BD41" i="8"/>
  <c r="BK41" i="8" s="1"/>
  <c r="BD29" i="8"/>
  <c r="BK29" i="8" s="1"/>
  <c r="BF17" i="8"/>
  <c r="BJ17" i="8" s="1"/>
  <c r="BE35" i="8"/>
  <c r="BL35" i="8" s="1"/>
  <c r="BE29" i="8"/>
  <c r="BL29" i="8" s="1"/>
  <c r="BE41" i="8"/>
  <c r="BL41" i="8" s="1"/>
  <c r="BA17" i="8"/>
  <c r="BB17" i="8"/>
  <c r="BC17" i="8"/>
  <c r="J18" i="8"/>
  <c r="U17" i="8" s="1"/>
  <c r="H30" i="8"/>
  <c r="AP36" i="8"/>
  <c r="BC35" i="8" s="1"/>
  <c r="BI35" i="8" s="1"/>
  <c r="AT41" i="8"/>
  <c r="J42" i="8"/>
  <c r="AC17" i="8"/>
  <c r="AC41" i="8"/>
  <c r="AZ17" i="8"/>
  <c r="AD17" i="8"/>
  <c r="H36" i="8"/>
  <c r="AP29" i="8"/>
  <c r="N28" i="5"/>
  <c r="N26" i="5"/>
  <c r="L29" i="5"/>
  <c r="L32" i="5"/>
  <c r="K30" i="5"/>
  <c r="K28" i="5"/>
  <c r="I31" i="5"/>
  <c r="I29" i="5"/>
  <c r="N27" i="5"/>
  <c r="N29" i="5"/>
  <c r="M32" i="5"/>
  <c r="L30" i="5"/>
  <c r="K29" i="5"/>
  <c r="K27" i="5"/>
  <c r="H31" i="5"/>
  <c r="I28" i="5"/>
  <c r="N30" i="5"/>
  <c r="O28" i="5"/>
  <c r="L28" i="5"/>
  <c r="M30" i="5"/>
  <c r="K26" i="5"/>
  <c r="J28" i="5"/>
  <c r="I30" i="5"/>
  <c r="H28" i="5"/>
  <c r="O29" i="5"/>
  <c r="O26" i="5"/>
  <c r="L31" i="5"/>
  <c r="M28" i="5"/>
  <c r="J30" i="5"/>
  <c r="J27" i="5"/>
  <c r="H30" i="5"/>
  <c r="I27" i="5"/>
  <c r="O30" i="5"/>
  <c r="O27" i="5"/>
  <c r="M31" i="5"/>
  <c r="M29" i="5"/>
  <c r="J29" i="5"/>
  <c r="J26" i="5"/>
  <c r="H29" i="5"/>
  <c r="H27" i="5"/>
  <c r="AP24" i="8" l="1"/>
  <c r="BC23" i="8" s="1"/>
  <c r="BI23" i="8" s="1"/>
  <c r="R41" i="8"/>
  <c r="X29" i="8"/>
  <c r="AB29" i="8" s="1"/>
  <c r="T35" i="8"/>
  <c r="R23" i="8"/>
  <c r="V49" i="8"/>
  <c r="BF23" i="8"/>
  <c r="BJ23" i="8" s="1"/>
  <c r="BF35" i="8"/>
  <c r="BJ35" i="8" s="1"/>
  <c r="BB23" i="8"/>
  <c r="X41" i="8"/>
  <c r="AB41" i="8" s="1"/>
  <c r="X23" i="8"/>
  <c r="AB23" i="8" s="1"/>
  <c r="W49" i="8"/>
  <c r="U29" i="8"/>
  <c r="AA29" i="8" s="1"/>
  <c r="R29" i="8"/>
  <c r="T29" i="8"/>
  <c r="R35" i="8"/>
  <c r="X35" i="8"/>
  <c r="AB35" i="8" s="1"/>
  <c r="U41" i="8"/>
  <c r="AA41" i="8" s="1"/>
  <c r="AE41" i="8" s="1"/>
  <c r="BK35" i="8"/>
  <c r="BD49" i="8"/>
  <c r="BF29" i="8"/>
  <c r="BJ29" i="8" s="1"/>
  <c r="BF41" i="8"/>
  <c r="BJ41" i="8" s="1"/>
  <c r="BE49" i="8"/>
  <c r="S17" i="8"/>
  <c r="S29" i="8"/>
  <c r="T17" i="8"/>
  <c r="AP30" i="8"/>
  <c r="BC29" i="8" s="1"/>
  <c r="BI29" i="8" s="1"/>
  <c r="AZ35" i="8"/>
  <c r="AT42" i="8"/>
  <c r="BC41" i="8" s="1"/>
  <c r="BI41" i="8" s="1"/>
  <c r="BA23" i="8"/>
  <c r="BA35" i="8"/>
  <c r="T41" i="8"/>
  <c r="S41" i="8"/>
  <c r="U35" i="8"/>
  <c r="AA35" i="8" s="1"/>
  <c r="S35" i="8"/>
  <c r="AA17" i="8"/>
  <c r="AE17" i="8" s="1"/>
  <c r="R17" i="8"/>
  <c r="U23" i="8"/>
  <c r="AA23" i="8" s="1"/>
  <c r="S23" i="8"/>
  <c r="BB35" i="8"/>
  <c r="BI17" i="8"/>
  <c r="BM17" i="8" s="1"/>
  <c r="N17" i="5"/>
  <c r="N15" i="5"/>
  <c r="L15" i="5"/>
  <c r="L17" i="5"/>
  <c r="K19" i="5"/>
  <c r="K17" i="5"/>
  <c r="I20" i="5"/>
  <c r="I18" i="5"/>
  <c r="N18" i="5"/>
  <c r="N16" i="5"/>
  <c r="L18" i="5"/>
  <c r="M15" i="5"/>
  <c r="K18" i="5"/>
  <c r="K16" i="5"/>
  <c r="H20" i="5"/>
  <c r="I17" i="5"/>
  <c r="N19" i="5"/>
  <c r="O17" i="5"/>
  <c r="L16" i="5"/>
  <c r="M18" i="5"/>
  <c r="K15" i="5"/>
  <c r="J17" i="5"/>
  <c r="I19" i="5"/>
  <c r="H17" i="5"/>
  <c r="O18" i="5"/>
  <c r="O15" i="5"/>
  <c r="L19" i="5"/>
  <c r="M16" i="5"/>
  <c r="J19" i="5"/>
  <c r="J16" i="5"/>
  <c r="H19" i="5"/>
  <c r="I16" i="5"/>
  <c r="O19" i="5"/>
  <c r="O16" i="5"/>
  <c r="M19" i="5"/>
  <c r="M17" i="5"/>
  <c r="J18" i="5"/>
  <c r="J15" i="5"/>
  <c r="H18" i="5"/>
  <c r="H16" i="5"/>
  <c r="BM23" i="8" l="1"/>
  <c r="AE29" i="8"/>
  <c r="AZ29" i="8"/>
  <c r="BA29" i="8"/>
  <c r="AZ23" i="8"/>
  <c r="BA41" i="8"/>
  <c r="AE23" i="8"/>
  <c r="BB41" i="8"/>
  <c r="BM35" i="8"/>
  <c r="AE35" i="8"/>
  <c r="AF41" i="8" s="1"/>
  <c r="Y41" i="8" s="1"/>
  <c r="X49" i="8"/>
  <c r="R49" i="8"/>
  <c r="U49" i="8"/>
  <c r="AZ41" i="8"/>
  <c r="BM29" i="8"/>
  <c r="BF49" i="8"/>
  <c r="BB29" i="8"/>
  <c r="BC49" i="8"/>
  <c r="BM41" i="8"/>
  <c r="T49" i="8"/>
  <c r="S49" i="8"/>
  <c r="BA49" i="8" l="1"/>
  <c r="AF29" i="8"/>
  <c r="Y29" i="8" s="1"/>
  <c r="AF17" i="8"/>
  <c r="Y17" i="8" s="1"/>
  <c r="AZ49" i="8"/>
  <c r="AF23" i="8"/>
  <c r="Y23" i="8" s="1"/>
  <c r="AF35" i="8"/>
  <c r="Y35" i="8" s="1"/>
  <c r="BB49" i="8"/>
  <c r="BN17" i="8"/>
  <c r="BG17" i="8" s="1"/>
  <c r="BN29" i="8"/>
  <c r="BG29" i="8" s="1"/>
  <c r="BN35" i="8"/>
  <c r="BG35" i="8" s="1"/>
  <c r="BN23" i="8"/>
  <c r="BG23" i="8" s="1"/>
  <c r="BN41" i="8"/>
  <c r="BG41" i="8" s="1"/>
  <c r="Y49" i="8" l="1"/>
  <c r="BG49" i="8"/>
</calcChain>
</file>

<file path=xl/sharedStrings.xml><?xml version="1.0" encoding="utf-8"?>
<sst xmlns="http://schemas.openxmlformats.org/spreadsheetml/2006/main" count="260" uniqueCount="189">
  <si>
    <t>対戦スケジュール</t>
    <rPh sb="0" eb="2">
      <t>タイセン</t>
    </rPh>
    <phoneticPr fontId="1"/>
  </si>
  <si>
    <t>TM</t>
    <phoneticPr fontId="1"/>
  </si>
  <si>
    <t>14:30～</t>
    <phoneticPr fontId="1"/>
  </si>
  <si>
    <t>9:30～</t>
    <phoneticPr fontId="1"/>
  </si>
  <si>
    <t>10:30～</t>
    <phoneticPr fontId="1"/>
  </si>
  <si>
    <t>11:30～</t>
    <phoneticPr fontId="1"/>
  </si>
  <si>
    <t>12:30～</t>
    <phoneticPr fontId="1"/>
  </si>
  <si>
    <t>13:30～</t>
    <phoneticPr fontId="1"/>
  </si>
  <si>
    <t>15:30～</t>
    <phoneticPr fontId="1"/>
  </si>
  <si>
    <t>第2節</t>
    <rPh sb="0" eb="1">
      <t>ダイ</t>
    </rPh>
    <rPh sb="2" eb="3">
      <t>セツ</t>
    </rPh>
    <phoneticPr fontId="1"/>
  </si>
  <si>
    <t>第3節</t>
    <rPh sb="0" eb="1">
      <t>ダイ</t>
    </rPh>
    <rPh sb="2" eb="3">
      <t>セツ</t>
    </rPh>
    <phoneticPr fontId="1"/>
  </si>
  <si>
    <t>第4節</t>
    <rPh sb="0" eb="1">
      <t>ダイ</t>
    </rPh>
    <rPh sb="2" eb="3">
      <t>セツ</t>
    </rPh>
    <phoneticPr fontId="1"/>
  </si>
  <si>
    <t>第1節</t>
    <rPh sb="0" eb="1">
      <t>ダイ</t>
    </rPh>
    <rPh sb="2" eb="3">
      <t>セツ</t>
    </rPh>
    <phoneticPr fontId="1"/>
  </si>
  <si>
    <t>◆TOPリーグ</t>
    <phoneticPr fontId="1"/>
  </si>
  <si>
    <t>第一節</t>
    <rPh sb="0" eb="2">
      <t>ダイイチ</t>
    </rPh>
    <rPh sb="2" eb="3">
      <t>セツ</t>
    </rPh>
    <phoneticPr fontId="1"/>
  </si>
  <si>
    <t>第二節</t>
    <rPh sb="0" eb="1">
      <t>ダイ</t>
    </rPh>
    <rPh sb="1" eb="2">
      <t>ニ</t>
    </rPh>
    <rPh sb="2" eb="3">
      <t>セツ</t>
    </rPh>
    <phoneticPr fontId="1"/>
  </si>
  <si>
    <t>第三節</t>
    <rPh sb="0" eb="1">
      <t>ダイ</t>
    </rPh>
    <rPh sb="1" eb="2">
      <t>サン</t>
    </rPh>
    <rPh sb="2" eb="3">
      <t>セツ</t>
    </rPh>
    <phoneticPr fontId="1"/>
  </si>
  <si>
    <t>第四節</t>
    <rPh sb="0" eb="1">
      <t>ダイ</t>
    </rPh>
    <rPh sb="1" eb="2">
      <t>ヨン</t>
    </rPh>
    <rPh sb="2" eb="3">
      <t>セツ</t>
    </rPh>
    <phoneticPr fontId="1"/>
  </si>
  <si>
    <t>予備日</t>
    <rPh sb="0" eb="3">
      <t>ヨビビ</t>
    </rPh>
    <phoneticPr fontId="1"/>
  </si>
  <si>
    <t>４月</t>
    <rPh sb="1" eb="2">
      <t>ツキ</t>
    </rPh>
    <phoneticPr fontId="1"/>
  </si>
  <si>
    <t>３日</t>
    <rPh sb="1" eb="2">
      <t>ニチ</t>
    </rPh>
    <phoneticPr fontId="1"/>
  </si>
  <si>
    <t>㈰</t>
    <phoneticPr fontId="1"/>
  </si>
  <si>
    <t>道満A</t>
    <rPh sb="0" eb="2">
      <t>ドウマン</t>
    </rPh>
    <phoneticPr fontId="1"/>
  </si>
  <si>
    <t>㈯</t>
    <phoneticPr fontId="1"/>
  </si>
  <si>
    <t>２４日</t>
    <rPh sb="2" eb="3">
      <t>ニチ</t>
    </rPh>
    <phoneticPr fontId="1"/>
  </si>
  <si>
    <t>２３日</t>
    <rPh sb="2" eb="3">
      <t>ニチ</t>
    </rPh>
    <phoneticPr fontId="1"/>
  </si>
  <si>
    <t>惣右衛門</t>
    <rPh sb="0" eb="4">
      <t>ソウエモン</t>
    </rPh>
    <phoneticPr fontId="1"/>
  </si>
  <si>
    <t>５月</t>
    <rPh sb="1" eb="2">
      <t>ツキ</t>
    </rPh>
    <phoneticPr fontId="1"/>
  </si>
  <si>
    <t>１日</t>
    <rPh sb="1" eb="2">
      <t>ニチ</t>
    </rPh>
    <phoneticPr fontId="1"/>
  </si>
  <si>
    <t>１５日</t>
    <rPh sb="2" eb="3">
      <t>ニチ</t>
    </rPh>
    <phoneticPr fontId="1"/>
  </si>
  <si>
    <t>２２日</t>
    <rPh sb="2" eb="3">
      <t>ニチ</t>
    </rPh>
    <phoneticPr fontId="1"/>
  </si>
  <si>
    <t>入替戦</t>
    <rPh sb="0" eb="2">
      <t>イレカエ</t>
    </rPh>
    <rPh sb="2" eb="3">
      <t>セン</t>
    </rPh>
    <phoneticPr fontId="1"/>
  </si>
  <si>
    <t>７月</t>
    <rPh sb="1" eb="2">
      <t>ツキ</t>
    </rPh>
    <phoneticPr fontId="1"/>
  </si>
  <si>
    <t>１０日</t>
    <rPh sb="2" eb="3">
      <t>ニチ</t>
    </rPh>
    <phoneticPr fontId="1"/>
  </si>
  <si>
    <t>チーム</t>
    <phoneticPr fontId="1"/>
  </si>
  <si>
    <t>美女木FC</t>
    <rPh sb="0" eb="3">
      <t>ビジョギ</t>
    </rPh>
    <phoneticPr fontId="1"/>
  </si>
  <si>
    <t>FC.クラッキ</t>
    <phoneticPr fontId="1"/>
  </si>
  <si>
    <t>美谷本FC</t>
    <rPh sb="0" eb="1">
      <t>ミ</t>
    </rPh>
    <rPh sb="1" eb="3">
      <t>ヤモト</t>
    </rPh>
    <phoneticPr fontId="1"/>
  </si>
  <si>
    <t>戸田FC</t>
    <rPh sb="0" eb="2">
      <t>トダ</t>
    </rPh>
    <phoneticPr fontId="1"/>
  </si>
  <si>
    <t>戸田二FC</t>
    <rPh sb="0" eb="2">
      <t>トダ</t>
    </rPh>
    <rPh sb="2" eb="3">
      <t>ニ</t>
    </rPh>
    <phoneticPr fontId="1"/>
  </si>
  <si>
    <t>戸田南FC</t>
    <rPh sb="0" eb="2">
      <t>トダ</t>
    </rPh>
    <rPh sb="2" eb="3">
      <t>ミナミ</t>
    </rPh>
    <phoneticPr fontId="1"/>
  </si>
  <si>
    <t>戸田一SC</t>
    <rPh sb="0" eb="2">
      <t>トダ</t>
    </rPh>
    <rPh sb="2" eb="3">
      <t>イチ</t>
    </rPh>
    <phoneticPr fontId="1"/>
  </si>
  <si>
    <t>F.C.ＮＩＩＺＯ</t>
    <phoneticPr fontId="1"/>
  </si>
  <si>
    <t>喜沢ＳＣ</t>
    <rPh sb="0" eb="2">
      <t>キザワ</t>
    </rPh>
    <phoneticPr fontId="1"/>
  </si>
  <si>
    <t>ＦＣ.東'８５</t>
    <rPh sb="3" eb="4">
      <t>ヒガシ</t>
    </rPh>
    <phoneticPr fontId="1"/>
  </si>
  <si>
    <t>◆CHALLENGEリーグ</t>
    <phoneticPr fontId="1"/>
  </si>
  <si>
    <t>戸田U-12リーグ　開催日程及び対戦スケジュール</t>
    <rPh sb="0" eb="2">
      <t>トダ</t>
    </rPh>
    <rPh sb="10" eb="12">
      <t>カイサイ</t>
    </rPh>
    <rPh sb="12" eb="14">
      <t>ニッテイ</t>
    </rPh>
    <rPh sb="14" eb="15">
      <t>オヨ</t>
    </rPh>
    <rPh sb="16" eb="18">
      <t>タイセン</t>
    </rPh>
    <phoneticPr fontId="1"/>
  </si>
  <si>
    <t>◆開催日程（会場）</t>
    <rPh sb="1" eb="3">
      <t>カイサイ</t>
    </rPh>
    <rPh sb="3" eb="5">
      <t>ニッテイ</t>
    </rPh>
    <rPh sb="6" eb="8">
      <t>カイジョウ</t>
    </rPh>
    <phoneticPr fontId="1"/>
  </si>
  <si>
    <t>(9:00～開会式：道満B)</t>
    <rPh sb="6" eb="9">
      <t>カイカイシキ</t>
    </rPh>
    <rPh sb="10" eb="12">
      <t>ドウマン</t>
    </rPh>
    <phoneticPr fontId="1"/>
  </si>
  <si>
    <t>※審判対応</t>
    <rPh sb="1" eb="3">
      <t>シンパン</t>
    </rPh>
    <rPh sb="3" eb="5">
      <t>タイオウ</t>
    </rPh>
    <phoneticPr fontId="1"/>
  </si>
  <si>
    <t>①対戦表左に記載のチームが主審/4審、対戦表右に記載のチームが副審を担当する。</t>
    <rPh sb="1" eb="3">
      <t>タイセン</t>
    </rPh>
    <rPh sb="3" eb="4">
      <t>ヒョウ</t>
    </rPh>
    <rPh sb="4" eb="5">
      <t>ヒダリ</t>
    </rPh>
    <rPh sb="6" eb="8">
      <t>キサイ</t>
    </rPh>
    <rPh sb="13" eb="15">
      <t>シュシン</t>
    </rPh>
    <rPh sb="17" eb="18">
      <t>シン</t>
    </rPh>
    <rPh sb="19" eb="21">
      <t>タイセン</t>
    </rPh>
    <rPh sb="21" eb="22">
      <t>ヒョウ</t>
    </rPh>
    <rPh sb="22" eb="23">
      <t>ミギ</t>
    </rPh>
    <rPh sb="24" eb="26">
      <t>キサイ</t>
    </rPh>
    <rPh sb="31" eb="33">
      <t>フクシン</t>
    </rPh>
    <rPh sb="34" eb="36">
      <t>タントウ</t>
    </rPh>
    <phoneticPr fontId="1"/>
  </si>
  <si>
    <t>②第一試合は第五試合の対戦チームが担当し、第二試合以降は当該試合の前の対戦チームが担当する。</t>
    <rPh sb="21" eb="22">
      <t>ダイ</t>
    </rPh>
    <rPh sb="22" eb="25">
      <t>ニシアイ</t>
    </rPh>
    <rPh sb="25" eb="27">
      <t>イコウ</t>
    </rPh>
    <rPh sb="28" eb="30">
      <t>トウガイ</t>
    </rPh>
    <rPh sb="30" eb="32">
      <t>シアイ</t>
    </rPh>
    <rPh sb="33" eb="34">
      <t>マエ</t>
    </rPh>
    <rPh sb="35" eb="37">
      <t>タイセン</t>
    </rPh>
    <rPh sb="41" eb="43">
      <t>タントウ</t>
    </rPh>
    <phoneticPr fontId="1"/>
  </si>
  <si>
    <t>③審判員は、試合前に十分にな確認／打合せを行うこととする。</t>
    <rPh sb="1" eb="3">
      <t>シンパン</t>
    </rPh>
    <rPh sb="3" eb="4">
      <t>イン</t>
    </rPh>
    <rPh sb="6" eb="8">
      <t>シアイ</t>
    </rPh>
    <rPh sb="8" eb="9">
      <t>マエ</t>
    </rPh>
    <rPh sb="10" eb="12">
      <t>ジュウフン</t>
    </rPh>
    <rPh sb="14" eb="16">
      <t>カクニン</t>
    </rPh>
    <rPh sb="17" eb="19">
      <t>ウチアワ</t>
    </rPh>
    <rPh sb="21" eb="22">
      <t>オコナ</t>
    </rPh>
    <phoneticPr fontId="1"/>
  </si>
  <si>
    <t>④審判員は試合終了後、「審判報告書」を作成し、本部に提出する。</t>
    <rPh sb="1" eb="4">
      <t>シンパンイン</t>
    </rPh>
    <rPh sb="5" eb="7">
      <t>シアイ</t>
    </rPh>
    <rPh sb="7" eb="9">
      <t>シュウリョウ</t>
    </rPh>
    <rPh sb="9" eb="10">
      <t>ゴ</t>
    </rPh>
    <rPh sb="12" eb="14">
      <t>シンパン</t>
    </rPh>
    <rPh sb="14" eb="17">
      <t>ホウコクショ</t>
    </rPh>
    <rPh sb="19" eb="21">
      <t>サクセイ</t>
    </rPh>
    <rPh sb="23" eb="25">
      <t>ホンブ</t>
    </rPh>
    <rPh sb="26" eb="28">
      <t>テイシュツ</t>
    </rPh>
    <phoneticPr fontId="1"/>
  </si>
  <si>
    <t>　　　　以下のとおりとする。</t>
    <rPh sb="4" eb="6">
      <t>イカ</t>
    </rPh>
    <phoneticPr fontId="1"/>
  </si>
  <si>
    <t>⑤審判員は担当する試合のユニフォームチェックの際に「審判員証」を本部に持参し、確認を受けることとする。</t>
    <rPh sb="1" eb="4">
      <t>シンパンイン</t>
    </rPh>
    <rPh sb="5" eb="7">
      <t>タントウ</t>
    </rPh>
    <rPh sb="9" eb="11">
      <t>シアイ</t>
    </rPh>
    <rPh sb="23" eb="24">
      <t>サイ</t>
    </rPh>
    <rPh sb="26" eb="28">
      <t>シンパン</t>
    </rPh>
    <rPh sb="28" eb="29">
      <t>イン</t>
    </rPh>
    <rPh sb="29" eb="30">
      <t>ショウ</t>
    </rPh>
    <rPh sb="32" eb="34">
      <t>ホンブ</t>
    </rPh>
    <rPh sb="35" eb="37">
      <t>ジサン</t>
    </rPh>
    <rPh sb="39" eb="41">
      <t>カクニン</t>
    </rPh>
    <rPh sb="42" eb="43">
      <t>ウ</t>
    </rPh>
    <phoneticPr fontId="1"/>
  </si>
  <si>
    <t>※本部対応</t>
    <rPh sb="1" eb="3">
      <t>ホンブ</t>
    </rPh>
    <rPh sb="3" eb="5">
      <t>タイオウ</t>
    </rPh>
    <phoneticPr fontId="1"/>
  </si>
  <si>
    <t>　　　本リーグ戦の本部担当は、戸田南FCが行う。</t>
    <rPh sb="3" eb="4">
      <t>ホン</t>
    </rPh>
    <rPh sb="7" eb="8">
      <t>セン</t>
    </rPh>
    <rPh sb="9" eb="11">
      <t>ホンブ</t>
    </rPh>
    <rPh sb="11" eb="13">
      <t>タントウ</t>
    </rPh>
    <rPh sb="15" eb="17">
      <t>トダ</t>
    </rPh>
    <rPh sb="17" eb="18">
      <t>ミナミ</t>
    </rPh>
    <rPh sb="21" eb="22">
      <t>オコナ</t>
    </rPh>
    <phoneticPr fontId="1"/>
  </si>
  <si>
    <t>※その他</t>
    <rPh sb="3" eb="4">
      <t>タ</t>
    </rPh>
    <phoneticPr fontId="1"/>
  </si>
  <si>
    <t>　　　各節の試合終了後、戸田U-12トレセンを行う場合がある。開催する場合は事前に育成部より連絡する。</t>
    <rPh sb="3" eb="5">
      <t>カクセツ</t>
    </rPh>
    <rPh sb="6" eb="8">
      <t>シアイ</t>
    </rPh>
    <rPh sb="8" eb="10">
      <t>シュウリョウ</t>
    </rPh>
    <rPh sb="10" eb="11">
      <t>ゴ</t>
    </rPh>
    <rPh sb="12" eb="14">
      <t>トダ</t>
    </rPh>
    <rPh sb="23" eb="24">
      <t>オコナ</t>
    </rPh>
    <rPh sb="25" eb="27">
      <t>バアイ</t>
    </rPh>
    <rPh sb="31" eb="33">
      <t>カイサイ</t>
    </rPh>
    <rPh sb="35" eb="37">
      <t>バアイ</t>
    </rPh>
    <rPh sb="38" eb="40">
      <t>ジゼン</t>
    </rPh>
    <rPh sb="41" eb="43">
      <t>イクセイ</t>
    </rPh>
    <rPh sb="43" eb="44">
      <t>ブ</t>
    </rPh>
    <rPh sb="46" eb="48">
      <t>レンラク</t>
    </rPh>
    <phoneticPr fontId="1"/>
  </si>
  <si>
    <t>区分</t>
    <rPh sb="0" eb="2">
      <t>クブン</t>
    </rPh>
    <phoneticPr fontId="3"/>
  </si>
  <si>
    <t>勝点</t>
    <rPh sb="0" eb="1">
      <t>カ</t>
    </rPh>
    <rPh sb="1" eb="2">
      <t>テン</t>
    </rPh>
    <phoneticPr fontId="3"/>
  </si>
  <si>
    <t>勝ち</t>
    <rPh sb="0" eb="1">
      <t>カ</t>
    </rPh>
    <phoneticPr fontId="3"/>
  </si>
  <si>
    <t>○</t>
    <phoneticPr fontId="3"/>
  </si>
  <si>
    <t>引分け</t>
    <rPh sb="0" eb="2">
      <t>ヒキワ</t>
    </rPh>
    <phoneticPr fontId="3"/>
  </si>
  <si>
    <t>△</t>
    <phoneticPr fontId="3"/>
  </si>
  <si>
    <t>負け</t>
    <rPh sb="0" eb="1">
      <t>マ</t>
    </rPh>
    <phoneticPr fontId="3"/>
  </si>
  <si>
    <t>●</t>
    <phoneticPr fontId="3"/>
  </si>
  <si>
    <t>●</t>
    <phoneticPr fontId="3"/>
  </si>
  <si>
    <t>※順位決定 ； ①勝点 ⇒ ②得失点差 ⇒ ③得点⇒　④失点</t>
    <rPh sb="1" eb="3">
      <t>ジュンイ</t>
    </rPh>
    <rPh sb="3" eb="5">
      <t>ケッテイ</t>
    </rPh>
    <rPh sb="9" eb="10">
      <t>カチ</t>
    </rPh>
    <rPh sb="10" eb="11">
      <t>テン</t>
    </rPh>
    <rPh sb="15" eb="19">
      <t>トクシッテンサ</t>
    </rPh>
    <rPh sb="23" eb="25">
      <t>トクテン</t>
    </rPh>
    <rPh sb="28" eb="30">
      <t>シッテン</t>
    </rPh>
    <phoneticPr fontId="3"/>
  </si>
  <si>
    <t>チーム名</t>
    <rPh sb="3" eb="4">
      <t>ナ</t>
    </rPh>
    <phoneticPr fontId="3"/>
  </si>
  <si>
    <t>勝
○</t>
    <rPh sb="0" eb="1">
      <t>カチ</t>
    </rPh>
    <phoneticPr fontId="3"/>
  </si>
  <si>
    <t>分
△</t>
    <rPh sb="0" eb="1">
      <t>ワ</t>
    </rPh>
    <phoneticPr fontId="3"/>
  </si>
  <si>
    <t>負
●</t>
    <rPh sb="0" eb="1">
      <t>マケ</t>
    </rPh>
    <phoneticPr fontId="3"/>
  </si>
  <si>
    <t>得失差</t>
    <rPh sb="0" eb="2">
      <t>トクシツ</t>
    </rPh>
    <rPh sb="2" eb="3">
      <t>サ</t>
    </rPh>
    <phoneticPr fontId="3"/>
  </si>
  <si>
    <t>順位</t>
    <rPh sb="0" eb="2">
      <t>ジュンイ</t>
    </rPh>
    <phoneticPr fontId="3"/>
  </si>
  <si>
    <t>勝点順位
×
１０００</t>
    <rPh sb="0" eb="1">
      <t>カチ</t>
    </rPh>
    <rPh sb="1" eb="2">
      <t>テン</t>
    </rPh>
    <rPh sb="2" eb="4">
      <t>ジュンイ</t>
    </rPh>
    <phoneticPr fontId="3"/>
  </si>
  <si>
    <t>得失点差
*1000</t>
    <rPh sb="0" eb="1">
      <t>トク</t>
    </rPh>
    <rPh sb="1" eb="3">
      <t>シッテン</t>
    </rPh>
    <rPh sb="3" eb="4">
      <t>サ</t>
    </rPh>
    <phoneticPr fontId="3"/>
  </si>
  <si>
    <t>総得点
÷1000</t>
    <rPh sb="0" eb="1">
      <t>ソウ</t>
    </rPh>
    <rPh sb="1" eb="3">
      <t>トクテン</t>
    </rPh>
    <phoneticPr fontId="3"/>
  </si>
  <si>
    <t>総失点
÷1000000</t>
    <rPh sb="0" eb="1">
      <t>ソウ</t>
    </rPh>
    <rPh sb="1" eb="3">
      <t>シッテン</t>
    </rPh>
    <phoneticPr fontId="3"/>
  </si>
  <si>
    <t>計</t>
    <rPh sb="0" eb="1">
      <t>ケイ</t>
    </rPh>
    <phoneticPr fontId="3"/>
  </si>
  <si>
    <t>MAX</t>
    <phoneticPr fontId="3"/>
  </si>
  <si>
    <t>MIN</t>
    <phoneticPr fontId="3"/>
  </si>
  <si>
    <t>美谷本ＦＣ</t>
    <rPh sb="0" eb="1">
      <t>ミ</t>
    </rPh>
    <rPh sb="1" eb="3">
      <t>ヤモト</t>
    </rPh>
    <phoneticPr fontId="1"/>
  </si>
  <si>
    <t>美女木ＦＣ</t>
    <rPh sb="0" eb="3">
      <t>ビジョギ</t>
    </rPh>
    <phoneticPr fontId="1"/>
  </si>
  <si>
    <t>ＦＣ.クラッキ</t>
    <phoneticPr fontId="1"/>
  </si>
  <si>
    <t>戸田ＦＣ</t>
    <rPh sb="0" eb="2">
      <t>トダ</t>
    </rPh>
    <phoneticPr fontId="1"/>
  </si>
  <si>
    <t>戸田二ＦＣ</t>
    <rPh sb="0" eb="2">
      <t>トダ</t>
    </rPh>
    <rPh sb="2" eb="3">
      <t>ニ</t>
    </rPh>
    <phoneticPr fontId="1"/>
  </si>
  <si>
    <t>戸田南ＦＣ</t>
    <rPh sb="0" eb="2">
      <t>トダ</t>
    </rPh>
    <rPh sb="2" eb="3">
      <t>ミナミ</t>
    </rPh>
    <phoneticPr fontId="1"/>
  </si>
  <si>
    <t>戸田一ＳＣ</t>
    <rPh sb="0" eb="2">
      <t>トダ</t>
    </rPh>
    <rPh sb="2" eb="3">
      <t>イチ</t>
    </rPh>
    <phoneticPr fontId="1"/>
  </si>
  <si>
    <t>Ｆ.Ｃ.ＮＩＩＺＯ</t>
    <phoneticPr fontId="1"/>
  </si>
  <si>
    <t>ＦＣ.東'85</t>
    <rPh sb="3" eb="4">
      <t>ヒガシ</t>
    </rPh>
    <phoneticPr fontId="1"/>
  </si>
  <si>
    <t>総得点</t>
    <rPh sb="0" eb="1">
      <t>ソウ</t>
    </rPh>
    <rPh sb="1" eb="3">
      <t>トクテン</t>
    </rPh>
    <phoneticPr fontId="3"/>
  </si>
  <si>
    <t>総失点</t>
    <rPh sb="0" eb="1">
      <t>ソウ</t>
    </rPh>
    <rPh sb="1" eb="3">
      <t>シッテン</t>
    </rPh>
    <phoneticPr fontId="3"/>
  </si>
  <si>
    <t>ＦＣ,クラッキ</t>
    <phoneticPr fontId="1"/>
  </si>
  <si>
    <t>戸田一ＳＣ</t>
    <rPh sb="0" eb="2">
      <t>トダ</t>
    </rPh>
    <rPh sb="2" eb="3">
      <t>イチ</t>
    </rPh>
    <phoneticPr fontId="1"/>
  </si>
  <si>
    <t>戸田U-12リーグ開催要領</t>
    <rPh sb="9" eb="11">
      <t>カイサイ</t>
    </rPh>
    <rPh sb="11" eb="13">
      <t>ヨウリョウ</t>
    </rPh>
    <phoneticPr fontId="3"/>
  </si>
  <si>
    <t>１．</t>
  </si>
  <si>
    <t>趣旨</t>
    <phoneticPr fontId="1"/>
  </si>
  <si>
    <t>サッカーを通じて少年･少女の心身を鍛え、フェアプレー精神／チャレンジ精神等を養うとともに、</t>
    <rPh sb="11" eb="13">
      <t>ショウジョ</t>
    </rPh>
    <rPh sb="34" eb="36">
      <t>セイシン</t>
    </rPh>
    <rPh sb="36" eb="37">
      <t>トウ</t>
    </rPh>
    <phoneticPr fontId="3"/>
  </si>
  <si>
    <t>正しい技術を学び、選手同士の友情を育てる。</t>
    <phoneticPr fontId="3"/>
  </si>
  <si>
    <t>２．</t>
  </si>
  <si>
    <t>主催</t>
    <phoneticPr fontId="1"/>
  </si>
  <si>
    <t>戸田市サッカー協会</t>
    <rPh sb="7" eb="9">
      <t>キョウカイ</t>
    </rPh>
    <phoneticPr fontId="1"/>
  </si>
  <si>
    <t>３．</t>
  </si>
  <si>
    <t>主管</t>
    <phoneticPr fontId="1"/>
  </si>
  <si>
    <t>戸田市少年サッカー連盟</t>
  </si>
  <si>
    <t>４．</t>
  </si>
  <si>
    <t>参加資格</t>
    <rPh sb="0" eb="2">
      <t>サンカ</t>
    </rPh>
    <rPh sb="2" eb="4">
      <t>シカク</t>
    </rPh>
    <phoneticPr fontId="1"/>
  </si>
  <si>
    <t>日本サッカー協会及び戸田市サッカー協会リーグ選手名簿に登録済みの小学校6年生以下で構成</t>
    <rPh sb="8" eb="9">
      <t>オヨ</t>
    </rPh>
    <rPh sb="10" eb="12">
      <t>トダ</t>
    </rPh>
    <rPh sb="12" eb="13">
      <t>シ</t>
    </rPh>
    <rPh sb="17" eb="19">
      <t>キョウカイ</t>
    </rPh>
    <rPh sb="22" eb="24">
      <t>センシュ</t>
    </rPh>
    <rPh sb="24" eb="26">
      <t>メイボ</t>
    </rPh>
    <phoneticPr fontId="3"/>
  </si>
  <si>
    <t>する戸田市少年サッカー連盟の加盟チームであること。</t>
    <phoneticPr fontId="1"/>
  </si>
  <si>
    <t>５．</t>
  </si>
  <si>
    <t>期日</t>
    <phoneticPr fontId="1"/>
  </si>
  <si>
    <t>別紙　開催日程による</t>
    <rPh sb="0" eb="2">
      <t>ベッシ</t>
    </rPh>
    <rPh sb="3" eb="5">
      <t>カイサイ</t>
    </rPh>
    <rPh sb="5" eb="7">
      <t>ニッテイ</t>
    </rPh>
    <phoneticPr fontId="3"/>
  </si>
  <si>
    <t>６．</t>
  </si>
  <si>
    <t>会場</t>
    <phoneticPr fontId="1"/>
  </si>
  <si>
    <t>戸田市惣右衛門公園サッカー場／彩湖・道満グリーンパーク陸上競技場</t>
    <rPh sb="0" eb="3">
      <t>トダシ</t>
    </rPh>
    <rPh sb="7" eb="9">
      <t>コウエン</t>
    </rPh>
    <rPh sb="13" eb="14">
      <t>バ</t>
    </rPh>
    <rPh sb="15" eb="17">
      <t>サイコ</t>
    </rPh>
    <rPh sb="18" eb="20">
      <t>ドウマン</t>
    </rPh>
    <rPh sb="27" eb="29">
      <t>リクジョウ</t>
    </rPh>
    <rPh sb="29" eb="31">
      <t>キョウギ</t>
    </rPh>
    <rPh sb="31" eb="32">
      <t>バ</t>
    </rPh>
    <phoneticPr fontId="3"/>
  </si>
  <si>
    <t>７．</t>
    <phoneticPr fontId="1"/>
  </si>
  <si>
    <t>リーグ構成</t>
    <rPh sb="3" eb="5">
      <t>コウセイ</t>
    </rPh>
    <phoneticPr fontId="1"/>
  </si>
  <si>
    <t>ＴＯＰリーグ／CHALLENGEリーグの各５チームによる二つのリーグで構成する。</t>
    <rPh sb="20" eb="21">
      <t>カク</t>
    </rPh>
    <rPh sb="28" eb="29">
      <t>フタ</t>
    </rPh>
    <rPh sb="35" eb="37">
      <t>コウセイ</t>
    </rPh>
    <phoneticPr fontId="1"/>
  </si>
  <si>
    <t>※リーグ組分けは前年度の戸田U-11リーグ結果に従い、上位5チームをTOPリーグ、下位5チーム</t>
    <rPh sb="4" eb="6">
      <t>クミワ</t>
    </rPh>
    <rPh sb="8" eb="11">
      <t>ゼンネンド</t>
    </rPh>
    <rPh sb="12" eb="14">
      <t>トダ</t>
    </rPh>
    <rPh sb="21" eb="23">
      <t>ケッカ</t>
    </rPh>
    <rPh sb="24" eb="25">
      <t>シタガ</t>
    </rPh>
    <rPh sb="27" eb="29">
      <t>ジョウイ</t>
    </rPh>
    <rPh sb="41" eb="43">
      <t>カイ</t>
    </rPh>
    <phoneticPr fontId="1"/>
  </si>
  <si>
    <t>　をCHALLENGEリーグとする。</t>
    <phoneticPr fontId="1"/>
  </si>
  <si>
    <t>　なお、2016年度については、2015年度戸田市新人戦を戸田U-11リーグとみなす。</t>
    <rPh sb="8" eb="10">
      <t>ネンド</t>
    </rPh>
    <rPh sb="20" eb="22">
      <t>ネンド</t>
    </rPh>
    <rPh sb="22" eb="25">
      <t>トダシ</t>
    </rPh>
    <rPh sb="25" eb="28">
      <t>シンジンセン</t>
    </rPh>
    <rPh sb="29" eb="31">
      <t>トダ</t>
    </rPh>
    <phoneticPr fontId="1"/>
  </si>
  <si>
    <t>７．</t>
  </si>
  <si>
    <t>競技方法</t>
    <rPh sb="0" eb="2">
      <t>キョウギ</t>
    </rPh>
    <phoneticPr fontId="3"/>
  </si>
  <si>
    <t>各リーグとも、二回の総当たり戦とし、別紙対戦表に従い実施する。</t>
    <rPh sb="0" eb="1">
      <t>カク</t>
    </rPh>
    <rPh sb="7" eb="9">
      <t>ニカイ</t>
    </rPh>
    <rPh sb="10" eb="12">
      <t>ソウア</t>
    </rPh>
    <rPh sb="14" eb="15">
      <t>セン</t>
    </rPh>
    <rPh sb="18" eb="20">
      <t>ベッシ</t>
    </rPh>
    <rPh sb="20" eb="22">
      <t>タイセン</t>
    </rPh>
    <rPh sb="22" eb="23">
      <t>ヒョウ</t>
    </rPh>
    <rPh sb="24" eb="25">
      <t>シタガ</t>
    </rPh>
    <rPh sb="26" eb="28">
      <t>ジッシ</t>
    </rPh>
    <phoneticPr fontId="1"/>
  </si>
  <si>
    <t>※全日程終了後、市民体育祭U-12リーグに向けた入替戦を行う。</t>
    <rPh sb="1" eb="4">
      <t>ゼンニッテイ</t>
    </rPh>
    <rPh sb="4" eb="6">
      <t>シュウリョウ</t>
    </rPh>
    <rPh sb="6" eb="7">
      <t>ゴ</t>
    </rPh>
    <rPh sb="8" eb="10">
      <t>シミン</t>
    </rPh>
    <rPh sb="10" eb="13">
      <t>タイイクサイ</t>
    </rPh>
    <rPh sb="21" eb="22">
      <t>ム</t>
    </rPh>
    <rPh sb="24" eb="26">
      <t>イレカエ</t>
    </rPh>
    <rPh sb="26" eb="27">
      <t>セン</t>
    </rPh>
    <rPh sb="28" eb="29">
      <t>オコナ</t>
    </rPh>
    <phoneticPr fontId="1"/>
  </si>
  <si>
    <t>　入替戦は、TOPリーグ四位チームとCHALLENGEリーグ二位により１試合とする。</t>
    <rPh sb="1" eb="3">
      <t>イレカエ</t>
    </rPh>
    <rPh sb="3" eb="4">
      <t>セン</t>
    </rPh>
    <rPh sb="12" eb="14">
      <t>ヨンイ</t>
    </rPh>
    <rPh sb="30" eb="32">
      <t>ニイ</t>
    </rPh>
    <rPh sb="36" eb="38">
      <t>シアイ</t>
    </rPh>
    <phoneticPr fontId="1"/>
  </si>
  <si>
    <t>８．</t>
    <phoneticPr fontId="3"/>
  </si>
  <si>
    <t>順位決定</t>
    <rPh sb="0" eb="2">
      <t>ジュンイ</t>
    </rPh>
    <rPh sb="2" eb="4">
      <t>ケッテイ</t>
    </rPh>
    <phoneticPr fontId="3"/>
  </si>
  <si>
    <t>リーグ戦の勝者には、３点・引き分けには１点の勝ち点を与え、</t>
    <phoneticPr fontId="3"/>
  </si>
  <si>
    <t>勝ち点の多い順に順位を決定する。ただし、勝ち点が同一の場合は次により決定する。</t>
    <rPh sb="0" eb="1">
      <t>カ</t>
    </rPh>
    <phoneticPr fontId="3"/>
  </si>
  <si>
    <t>　①得失点差　　②総得点　　③総失点　④当該チームの対戦結果</t>
    <rPh sb="5" eb="6">
      <t>サ</t>
    </rPh>
    <rPh sb="9" eb="12">
      <t>ソウトクテン</t>
    </rPh>
    <rPh sb="15" eb="16">
      <t>ソウ</t>
    </rPh>
    <rPh sb="16" eb="18">
      <t>シッテン</t>
    </rPh>
    <rPh sb="20" eb="22">
      <t>トウガイ</t>
    </rPh>
    <rPh sb="26" eb="28">
      <t>タイセン</t>
    </rPh>
    <rPh sb="28" eb="30">
      <t>ケッカ</t>
    </rPh>
    <phoneticPr fontId="1"/>
  </si>
  <si>
    <t>なお、以上において順位が決定しない場合は、当該チームによるPK戦により順位を決定する。</t>
    <rPh sb="3" eb="5">
      <t>イジョウ</t>
    </rPh>
    <rPh sb="9" eb="11">
      <t>ジュンイ</t>
    </rPh>
    <rPh sb="12" eb="14">
      <t>ケッテイ</t>
    </rPh>
    <rPh sb="17" eb="19">
      <t>バアイ</t>
    </rPh>
    <rPh sb="21" eb="23">
      <t>トウガイ</t>
    </rPh>
    <rPh sb="31" eb="32">
      <t>セン</t>
    </rPh>
    <rPh sb="35" eb="37">
      <t>ジュンイ</t>
    </rPh>
    <rPh sb="38" eb="40">
      <t>ケッテイ</t>
    </rPh>
    <phoneticPr fontId="1"/>
  </si>
  <si>
    <t>９．</t>
    <phoneticPr fontId="3"/>
  </si>
  <si>
    <t>表彰</t>
    <phoneticPr fontId="1"/>
  </si>
  <si>
    <t>　　優勝：優勝カップ（持ち回り／取りきり）と優勝旗</t>
    <rPh sb="2" eb="4">
      <t>ユウショウ</t>
    </rPh>
    <rPh sb="5" eb="7">
      <t>ユウショウ</t>
    </rPh>
    <rPh sb="11" eb="12">
      <t>モ</t>
    </rPh>
    <rPh sb="13" eb="14">
      <t>マワ</t>
    </rPh>
    <rPh sb="16" eb="17">
      <t>ト</t>
    </rPh>
    <rPh sb="22" eb="25">
      <t>ユウショウキ</t>
    </rPh>
    <phoneticPr fontId="1"/>
  </si>
  <si>
    <t>　　準優勝／第三位：カップ（取りきり）</t>
    <rPh sb="2" eb="5">
      <t>ジュンユウショウ</t>
    </rPh>
    <rPh sb="6" eb="7">
      <t>ダイ</t>
    </rPh>
    <rPh sb="7" eb="9">
      <t>サンイ</t>
    </rPh>
    <rPh sb="14" eb="15">
      <t>ト</t>
    </rPh>
    <phoneticPr fontId="1"/>
  </si>
  <si>
    <t>　なお、当該チームは戸田市サッカー協会表彰式にて表彰する。</t>
    <rPh sb="4" eb="6">
      <t>トウガイ</t>
    </rPh>
    <rPh sb="10" eb="13">
      <t>トダシ</t>
    </rPh>
    <rPh sb="17" eb="19">
      <t>キョウカイ</t>
    </rPh>
    <rPh sb="19" eb="22">
      <t>ヒョウショウシキ</t>
    </rPh>
    <rPh sb="24" eb="26">
      <t>ヒョウショウ</t>
    </rPh>
    <phoneticPr fontId="1"/>
  </si>
  <si>
    <t>　　優勝：優勝トロフィー（戸田市少年サッカー連盟としての表彰とする。）</t>
    <rPh sb="2" eb="4">
      <t>ユウショウ</t>
    </rPh>
    <rPh sb="5" eb="7">
      <t>ユウショウ</t>
    </rPh>
    <rPh sb="13" eb="16">
      <t>トダシ</t>
    </rPh>
    <rPh sb="16" eb="18">
      <t>ショウネン</t>
    </rPh>
    <rPh sb="22" eb="24">
      <t>レンメイ</t>
    </rPh>
    <rPh sb="28" eb="30">
      <t>ヒョウショウ</t>
    </rPh>
    <phoneticPr fontId="1"/>
  </si>
  <si>
    <t>１０．</t>
    <phoneticPr fontId="3"/>
  </si>
  <si>
    <t>試合球</t>
  </si>
  <si>
    <t>4号検定球とし、対戦チームからの持ち寄りとする。</t>
    <rPh sb="1" eb="2">
      <t>ゴウ</t>
    </rPh>
    <rPh sb="2" eb="4">
      <t>ケンテイ</t>
    </rPh>
    <rPh sb="4" eb="5">
      <t>キュウ</t>
    </rPh>
    <rPh sb="8" eb="10">
      <t>タイセン</t>
    </rPh>
    <rPh sb="18" eb="19">
      <t>ヨ</t>
    </rPh>
    <phoneticPr fontId="3"/>
  </si>
  <si>
    <t>１１．</t>
    <phoneticPr fontId="3"/>
  </si>
  <si>
    <t>審判</t>
    <phoneticPr fontId="1"/>
  </si>
  <si>
    <t>4審制とし、審判服等着用のうえ、別紙対戦表下部に記載のとおり行う。</t>
    <rPh sb="1" eb="2">
      <t>シン</t>
    </rPh>
    <rPh sb="2" eb="3">
      <t>セイ</t>
    </rPh>
    <rPh sb="6" eb="8">
      <t>シンパン</t>
    </rPh>
    <rPh sb="9" eb="10">
      <t>トウ</t>
    </rPh>
    <rPh sb="16" eb="18">
      <t>ベッシ</t>
    </rPh>
    <rPh sb="18" eb="20">
      <t>タイセン</t>
    </rPh>
    <rPh sb="20" eb="21">
      <t>ヒョウ</t>
    </rPh>
    <rPh sb="21" eb="23">
      <t>カブ</t>
    </rPh>
    <rPh sb="24" eb="26">
      <t>キサイ</t>
    </rPh>
    <rPh sb="30" eb="31">
      <t>オコナ</t>
    </rPh>
    <phoneticPr fontId="3"/>
  </si>
  <si>
    <t>１２．</t>
    <phoneticPr fontId="3"/>
  </si>
  <si>
    <t>競技規則</t>
    <rPh sb="0" eb="2">
      <t>キョウギ</t>
    </rPh>
    <rPh sb="2" eb="4">
      <t>キソク</t>
    </rPh>
    <phoneticPr fontId="3"/>
  </si>
  <si>
    <t>2015/2016年度（財）日本サッカー協会競技規則並びに8人制ルールによる。</t>
    <rPh sb="9" eb="11">
      <t>ネンド</t>
    </rPh>
    <rPh sb="12" eb="13">
      <t>ザイ</t>
    </rPh>
    <rPh sb="14" eb="16">
      <t>ニホン</t>
    </rPh>
    <rPh sb="20" eb="22">
      <t>キョウカイ</t>
    </rPh>
    <rPh sb="22" eb="24">
      <t>キョウギ</t>
    </rPh>
    <rPh sb="24" eb="26">
      <t>キソク</t>
    </rPh>
    <rPh sb="26" eb="27">
      <t>ナラ</t>
    </rPh>
    <rPh sb="30" eb="32">
      <t>ニンセイ</t>
    </rPh>
    <phoneticPr fontId="3"/>
  </si>
  <si>
    <t>１３．</t>
    <phoneticPr fontId="3"/>
  </si>
  <si>
    <t>試合時間</t>
    <rPh sb="0" eb="2">
      <t>シアイ</t>
    </rPh>
    <rPh sb="2" eb="4">
      <t>ジカン</t>
    </rPh>
    <phoneticPr fontId="3"/>
  </si>
  <si>
    <t>40分ケーム （20分－5分－20分）とする。</t>
    <rPh sb="2" eb="3">
      <t>フン</t>
    </rPh>
    <phoneticPr fontId="1"/>
  </si>
  <si>
    <t>１４．</t>
    <phoneticPr fontId="3"/>
  </si>
  <si>
    <t>選手数</t>
    <rPh sb="0" eb="2">
      <t>センシュ</t>
    </rPh>
    <rPh sb="2" eb="3">
      <t>スウ</t>
    </rPh>
    <phoneticPr fontId="3"/>
  </si>
  <si>
    <t>8人制とする。</t>
    <rPh sb="1" eb="3">
      <t>ニンセイ</t>
    </rPh>
    <phoneticPr fontId="3"/>
  </si>
  <si>
    <t>１５．</t>
    <phoneticPr fontId="3"/>
  </si>
  <si>
    <t>登録選手</t>
    <rPh sb="0" eb="2">
      <t>トウロク</t>
    </rPh>
    <rPh sb="2" eb="4">
      <t>センシュ</t>
    </rPh>
    <phoneticPr fontId="3"/>
  </si>
  <si>
    <t>試合への選手登録は、各チーム16名以内とする。</t>
    <rPh sb="0" eb="2">
      <t>シアイ</t>
    </rPh>
    <rPh sb="4" eb="6">
      <t>センシュ</t>
    </rPh>
    <rPh sb="6" eb="8">
      <t>トウロク</t>
    </rPh>
    <rPh sb="10" eb="11">
      <t>カク</t>
    </rPh>
    <rPh sb="16" eb="17">
      <t>メイ</t>
    </rPh>
    <rPh sb="17" eb="19">
      <t>イナイ</t>
    </rPh>
    <phoneticPr fontId="3"/>
  </si>
  <si>
    <t>１６．</t>
    <phoneticPr fontId="3"/>
  </si>
  <si>
    <t>選手交代</t>
    <rPh sb="0" eb="2">
      <t>センシュ</t>
    </rPh>
    <rPh sb="2" eb="4">
      <t>コウタイ</t>
    </rPh>
    <phoneticPr fontId="3"/>
  </si>
  <si>
    <t>試合登録選手での自由な交代とする。</t>
    <rPh sb="0" eb="2">
      <t>シアイ</t>
    </rPh>
    <rPh sb="2" eb="4">
      <t>トウロク</t>
    </rPh>
    <rPh sb="4" eb="6">
      <t>センシュ</t>
    </rPh>
    <rPh sb="8" eb="10">
      <t>ジユウ</t>
    </rPh>
    <rPh sb="11" eb="13">
      <t>コウタイ</t>
    </rPh>
    <phoneticPr fontId="3"/>
  </si>
  <si>
    <t>ただし、GKはボールデッドのタイミングで主審の許可を得て行う。</t>
    <rPh sb="20" eb="22">
      <t>シュシン</t>
    </rPh>
    <rPh sb="23" eb="25">
      <t>キョカ</t>
    </rPh>
    <rPh sb="26" eb="27">
      <t>エ</t>
    </rPh>
    <rPh sb="28" eb="29">
      <t>オコナ</t>
    </rPh>
    <phoneticPr fontId="1"/>
  </si>
  <si>
    <t>１７．</t>
    <phoneticPr fontId="3"/>
  </si>
  <si>
    <t>警告/退場</t>
    <rPh sb="0" eb="2">
      <t>ケイコク</t>
    </rPh>
    <rPh sb="3" eb="5">
      <t>タイジョウ</t>
    </rPh>
    <phoneticPr fontId="3"/>
  </si>
  <si>
    <t>①退場 ： 次の１試合に出場を認めない。</t>
    <rPh sb="1" eb="3">
      <t>タイジョウ</t>
    </rPh>
    <rPh sb="6" eb="7">
      <t>ツギ</t>
    </rPh>
    <rPh sb="9" eb="11">
      <t>シアイ</t>
    </rPh>
    <rPh sb="12" eb="14">
      <t>シュツジョウ</t>
    </rPh>
    <rPh sb="15" eb="16">
      <t>ミト</t>
    </rPh>
    <phoneticPr fontId="3"/>
  </si>
  <si>
    <t>②警告 ： 累積2枚で次の1試合への出場を認めない。</t>
    <rPh sb="1" eb="3">
      <t>ケイコク</t>
    </rPh>
    <rPh sb="6" eb="8">
      <t>ルイセキ</t>
    </rPh>
    <rPh sb="9" eb="10">
      <t>マイ</t>
    </rPh>
    <rPh sb="11" eb="12">
      <t>ツギ</t>
    </rPh>
    <rPh sb="14" eb="16">
      <t>シアイ</t>
    </rPh>
    <rPh sb="18" eb="20">
      <t>シュツジョウ</t>
    </rPh>
    <rPh sb="21" eb="22">
      <t>ミト</t>
    </rPh>
    <phoneticPr fontId="3"/>
  </si>
  <si>
    <t>　※警告は、本リーグ戦を通じてカウントすることとする。</t>
    <rPh sb="2" eb="4">
      <t>ケイコク</t>
    </rPh>
    <rPh sb="6" eb="7">
      <t>ホン</t>
    </rPh>
    <rPh sb="10" eb="11">
      <t>セン</t>
    </rPh>
    <rPh sb="12" eb="13">
      <t>ツウ</t>
    </rPh>
    <phoneticPr fontId="1"/>
  </si>
  <si>
    <t>１８．</t>
    <phoneticPr fontId="3"/>
  </si>
  <si>
    <t>ユニホーム</t>
    <phoneticPr fontId="3"/>
  </si>
  <si>
    <t>ユニホームは、GKを含め正副２着用意する。</t>
    <rPh sb="10" eb="11">
      <t>フク</t>
    </rPh>
    <rPh sb="12" eb="13">
      <t>セイ</t>
    </rPh>
    <rPh sb="13" eb="14">
      <t>フク</t>
    </rPh>
    <rPh sb="15" eb="16">
      <t>チャク</t>
    </rPh>
    <rPh sb="16" eb="18">
      <t>ヨウイ</t>
    </rPh>
    <phoneticPr fontId="3"/>
  </si>
  <si>
    <t>着用するユニフォームは、前の試合ハーフタイム終了後、審判員により決定する。</t>
    <rPh sb="0" eb="2">
      <t>チャクヨウ</t>
    </rPh>
    <rPh sb="12" eb="13">
      <t>マエ</t>
    </rPh>
    <rPh sb="22" eb="25">
      <t>シュウリョウゴ</t>
    </rPh>
    <rPh sb="26" eb="29">
      <t>シンパンイン</t>
    </rPh>
    <rPh sb="32" eb="34">
      <t>ケッテイ</t>
    </rPh>
    <phoneticPr fontId="3"/>
  </si>
  <si>
    <t>１９．</t>
    <phoneticPr fontId="3"/>
  </si>
  <si>
    <t>その他</t>
  </si>
  <si>
    <t>①開会式：2016年4月3日9:00～　彩湖･道満グリーンパークサッカー場(B)にて行う。</t>
    <rPh sb="1" eb="4">
      <t>カイカイシキ</t>
    </rPh>
    <rPh sb="9" eb="10">
      <t>ネン</t>
    </rPh>
    <rPh sb="11" eb="12">
      <t>ツキ</t>
    </rPh>
    <rPh sb="13" eb="14">
      <t>ニチ</t>
    </rPh>
    <rPh sb="20" eb="22">
      <t>サイコ</t>
    </rPh>
    <rPh sb="23" eb="25">
      <t>ドウマン</t>
    </rPh>
    <rPh sb="36" eb="37">
      <t>ジョウ</t>
    </rPh>
    <rPh sb="42" eb="43">
      <t>オコナ</t>
    </rPh>
    <phoneticPr fontId="3"/>
  </si>
  <si>
    <t>②学校公開等の公式行事以外での欠場は、対戦相手の不戦勝(5-0)とする。</t>
    <rPh sb="1" eb="3">
      <t>ガッコウ</t>
    </rPh>
    <rPh sb="3" eb="5">
      <t>コウカイ</t>
    </rPh>
    <rPh sb="5" eb="6">
      <t>トウ</t>
    </rPh>
    <rPh sb="7" eb="9">
      <t>コウシキ</t>
    </rPh>
    <rPh sb="9" eb="11">
      <t>ギョウジ</t>
    </rPh>
    <rPh sb="11" eb="13">
      <t>イガイ</t>
    </rPh>
    <rPh sb="15" eb="17">
      <t>ケツジョウ</t>
    </rPh>
    <rPh sb="19" eb="21">
      <t>タイセン</t>
    </rPh>
    <rPh sb="21" eb="23">
      <t>アイテ</t>
    </rPh>
    <rPh sb="24" eb="27">
      <t>フセンショウ</t>
    </rPh>
    <phoneticPr fontId="1"/>
  </si>
  <si>
    <t>③ユニホームチェックは、第一試合のみ試合開始30前に行う。</t>
    <rPh sb="12" eb="14">
      <t>ダイイチ</t>
    </rPh>
    <rPh sb="14" eb="16">
      <t>シアイ</t>
    </rPh>
    <rPh sb="18" eb="20">
      <t>シアイ</t>
    </rPh>
    <rPh sb="20" eb="22">
      <t>カイシ</t>
    </rPh>
    <rPh sb="24" eb="25">
      <t>マエ</t>
    </rPh>
    <rPh sb="26" eb="27">
      <t>オコナ</t>
    </rPh>
    <phoneticPr fontId="3"/>
  </si>
  <si>
    <t>④メンバー表は、試合開始30分前までに本部へ提出する。</t>
    <rPh sb="5" eb="6">
      <t>ヒョウ</t>
    </rPh>
    <rPh sb="8" eb="10">
      <t>シアイ</t>
    </rPh>
    <rPh sb="10" eb="12">
      <t>カイシ</t>
    </rPh>
    <rPh sb="14" eb="15">
      <t>フン</t>
    </rPh>
    <rPh sb="15" eb="16">
      <t>マエ</t>
    </rPh>
    <rPh sb="19" eb="21">
      <t>ホンブ</t>
    </rPh>
    <rPh sb="22" eb="24">
      <t>テイシュツ</t>
    </rPh>
    <phoneticPr fontId="3"/>
  </si>
  <si>
    <t>⑤選手は、試合開始10分前に各コートの脇に集合し服装・用具のチェックを受ける。</t>
    <rPh sb="1" eb="3">
      <t>センシュ</t>
    </rPh>
    <rPh sb="5" eb="7">
      <t>シアイ</t>
    </rPh>
    <rPh sb="7" eb="9">
      <t>カイシ</t>
    </rPh>
    <rPh sb="11" eb="12">
      <t>プン</t>
    </rPh>
    <rPh sb="12" eb="13">
      <t>マエ</t>
    </rPh>
    <rPh sb="14" eb="15">
      <t>カク</t>
    </rPh>
    <rPh sb="19" eb="20">
      <t>ワキ</t>
    </rPh>
    <rPh sb="21" eb="23">
      <t>シュウゴウ</t>
    </rPh>
    <rPh sb="24" eb="26">
      <t>フクソウ</t>
    </rPh>
    <rPh sb="27" eb="29">
      <t>ヨウグ</t>
    </rPh>
    <rPh sb="35" eb="36">
      <t>ウ</t>
    </rPh>
    <phoneticPr fontId="3"/>
  </si>
  <si>
    <t>⑥スパイクについては、固定式のみ可とします。</t>
    <rPh sb="11" eb="13">
      <t>コテイ</t>
    </rPh>
    <rPh sb="13" eb="14">
      <t>シキ</t>
    </rPh>
    <rPh sb="16" eb="17">
      <t>カ</t>
    </rPh>
    <phoneticPr fontId="3"/>
  </si>
  <si>
    <t>⑦グランド内での飲水は、“芝”への影響を考慮し“水”のみとする。</t>
    <rPh sb="5" eb="6">
      <t>ナイ</t>
    </rPh>
    <rPh sb="8" eb="10">
      <t>インスイ</t>
    </rPh>
    <rPh sb="13" eb="14">
      <t>シバ</t>
    </rPh>
    <rPh sb="17" eb="19">
      <t>エイキョウ</t>
    </rPh>
    <rPh sb="20" eb="22">
      <t>コウリョ</t>
    </rPh>
    <rPh sb="24" eb="25">
      <t>ミズ</t>
    </rPh>
    <phoneticPr fontId="3"/>
  </si>
  <si>
    <t>⑧会場準備は、原則として第一試合の４チームで行う。</t>
    <rPh sb="1" eb="3">
      <t>カイジョウ</t>
    </rPh>
    <rPh sb="3" eb="5">
      <t>ジュンビ</t>
    </rPh>
    <rPh sb="7" eb="9">
      <t>ゲンソク</t>
    </rPh>
    <rPh sb="12" eb="14">
      <t>ダイイチ</t>
    </rPh>
    <rPh sb="14" eb="16">
      <t>シアイ</t>
    </rPh>
    <rPh sb="22" eb="23">
      <t>オコナ</t>
    </rPh>
    <phoneticPr fontId="3"/>
  </si>
  <si>
    <t>⑨会場片づけは、最終対戦チームまたはフレンドリー対戦チームにて行う。</t>
    <rPh sb="1" eb="3">
      <t>カイジョウ</t>
    </rPh>
    <rPh sb="8" eb="10">
      <t>サイシュウ</t>
    </rPh>
    <rPh sb="10" eb="12">
      <t>タイセン</t>
    </rPh>
    <rPh sb="31" eb="32">
      <t>オコナ</t>
    </rPh>
    <phoneticPr fontId="3"/>
  </si>
  <si>
    <t>⑩雨天等による中止連絡は、当日の朝６：３０時までに、連絡網にて連絡します。</t>
    <rPh sb="3" eb="4">
      <t>トウ</t>
    </rPh>
    <phoneticPr fontId="3"/>
  </si>
  <si>
    <t>⑪惣右衛門公園サッカー場への車の乗り入れは、各チーム3台までとする。</t>
    <rPh sb="1" eb="5">
      <t>ソウエモン</t>
    </rPh>
    <rPh sb="5" eb="7">
      <t>コウエン</t>
    </rPh>
    <rPh sb="11" eb="12">
      <t>ジョウ</t>
    </rPh>
    <rPh sb="14" eb="15">
      <t>クルマ</t>
    </rPh>
    <rPh sb="16" eb="17">
      <t>ノ</t>
    </rPh>
    <rPh sb="18" eb="19">
      <t>イ</t>
    </rPh>
    <phoneticPr fontId="3"/>
  </si>
  <si>
    <t>　なお、必要に応じ協力駐車場の利用について連盟事務局より連絡する。</t>
    <rPh sb="4" eb="6">
      <t>ヒツヨウ</t>
    </rPh>
    <rPh sb="7" eb="8">
      <t>オウ</t>
    </rPh>
    <rPh sb="9" eb="11">
      <t>キョウリョク</t>
    </rPh>
    <rPh sb="11" eb="14">
      <t>チュウシャジョウ</t>
    </rPh>
    <rPh sb="15" eb="17">
      <t>リヨウ</t>
    </rPh>
    <rPh sb="21" eb="23">
      <t>レンメイ</t>
    </rPh>
    <rPh sb="23" eb="26">
      <t>ジムキョク</t>
    </rPh>
    <rPh sb="28" eb="30">
      <t>レンラク</t>
    </rPh>
    <phoneticPr fontId="1"/>
  </si>
  <si>
    <t>平成28（2016）年度</t>
    <rPh sb="0" eb="2">
      <t>ヘイセイ</t>
    </rPh>
    <rPh sb="10" eb="12">
      <t>ネンド</t>
    </rPh>
    <phoneticPr fontId="3"/>
  </si>
  <si>
    <t>戸田Ｕ-12リーグ</t>
    <rPh sb="0" eb="2">
      <t>トダ</t>
    </rPh>
    <phoneticPr fontId="3"/>
  </si>
  <si>
    <t>主催　戸田市サッカー協会</t>
    <rPh sb="0" eb="2">
      <t>シュサイ</t>
    </rPh>
    <rPh sb="3" eb="6">
      <t>トダシ</t>
    </rPh>
    <rPh sb="10" eb="12">
      <t>キョウカイ</t>
    </rPh>
    <phoneticPr fontId="3"/>
  </si>
  <si>
    <t>主管　戸田市少年サッカー連盟</t>
    <rPh sb="0" eb="2">
      <t>シュカン</t>
    </rPh>
    <rPh sb="3" eb="6">
      <t>トダシ</t>
    </rPh>
    <rPh sb="6" eb="8">
      <t>ショウネン</t>
    </rPh>
    <rPh sb="12" eb="14">
      <t>レンメイ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</si>
</sst>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&quot;点&quot;"/>
    <numFmt numFmtId="177" formatCode="#,###"/>
    <numFmt numFmtId="178" formatCode="#,##0_ "/>
    <numFmt numFmtId="179" formatCode="0.00000_ "/>
  </numFmts>
  <fonts count="3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0000"/>
      <name val="Arial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u/>
      <sz val="2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HGS創英角ｺﾞｼｯｸUB"/>
      <family val="3"/>
      <charset val="128"/>
    </font>
    <font>
      <sz val="16"/>
      <name val="Arial Black"/>
      <family val="2"/>
    </font>
    <font>
      <b/>
      <sz val="12"/>
      <name val="HGS創英角ｺﾞｼｯｸUB"/>
      <family val="3"/>
      <charset val="128"/>
    </font>
    <font>
      <b/>
      <sz val="11"/>
      <name val="HGS創英角ｺﾞｼｯｸUB"/>
      <family val="3"/>
      <charset val="128"/>
    </font>
    <font>
      <b/>
      <sz val="1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name val="Arial"/>
      <family val="2"/>
    </font>
    <font>
      <u/>
      <sz val="20"/>
      <color rgb="FF000000"/>
      <name val="ＭＳ Ｐゴシック"/>
      <family val="3"/>
      <charset val="128"/>
    </font>
    <font>
      <u/>
      <sz val="18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  <font>
      <sz val="6"/>
      <color rgb="FF000000"/>
      <name val="Arial"/>
      <family val="2"/>
    </font>
    <font>
      <sz val="11"/>
      <color rgb="FF000000"/>
      <name val="ＭＳ Ｐゴシック"/>
      <family val="3"/>
      <charset val="128"/>
    </font>
    <font>
      <sz val="11"/>
      <color rgb="FF000000"/>
      <name val="Arial"/>
      <family val="2"/>
    </font>
    <font>
      <sz val="11"/>
      <color rgb="FF000000"/>
      <name val="ＭＳ Ｐゴシック"/>
      <family val="3"/>
      <charset val="128"/>
      <scheme val="minor"/>
    </font>
    <font>
      <b/>
      <sz val="2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6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auto="1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auto="1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auto="1"/>
      </diagonal>
    </border>
    <border diagonalDown="1">
      <left/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 diagonalDown="1">
      <left/>
      <right/>
      <top style="thin">
        <color indexed="64"/>
      </top>
      <bottom/>
      <diagonal style="thin">
        <color auto="1"/>
      </diagonal>
    </border>
    <border diagonalDown="1">
      <left style="thin">
        <color indexed="64"/>
      </left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Down="1">
      <left/>
      <right/>
      <top/>
      <bottom style="thin">
        <color indexed="64"/>
      </bottom>
      <diagonal style="thin">
        <color auto="1"/>
      </diagonal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auto="1"/>
      </diagonal>
    </border>
    <border diagonalDown="1">
      <left/>
      <right style="medium">
        <color indexed="64"/>
      </right>
      <top/>
      <bottom/>
      <diagonal style="thin">
        <color auto="1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auto="1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auto="1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11" fillId="0" borderId="0">
      <alignment vertical="center"/>
    </xf>
    <xf numFmtId="0" fontId="27" fillId="0" borderId="0"/>
  </cellStyleXfs>
  <cellXfs count="2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20" fontId="0" fillId="0" borderId="8" xfId="0" applyNumberForma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3" borderId="12" xfId="0" applyFill="1" applyBorder="1" applyAlignment="1">
      <alignment horizontal="centerContinuous" vertical="center"/>
    </xf>
    <xf numFmtId="0" fontId="0" fillId="3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5" fillId="3" borderId="11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1" fillId="4" borderId="0" xfId="3" applyFill="1" applyProtection="1">
      <alignment vertical="center"/>
      <protection locked="0"/>
    </xf>
    <xf numFmtId="0" fontId="11" fillId="4" borderId="0" xfId="3" applyFill="1" applyBorder="1" applyProtection="1">
      <alignment vertical="center"/>
      <protection locked="0"/>
    </xf>
    <xf numFmtId="0" fontId="11" fillId="4" borderId="0" xfId="3" applyFill="1" applyAlignment="1" applyProtection="1">
      <alignment horizontal="center" vertical="center"/>
      <protection locked="0"/>
    </xf>
    <xf numFmtId="0" fontId="12" fillId="4" borderId="20" xfId="3" applyFont="1" applyFill="1" applyBorder="1" applyAlignment="1" applyProtection="1">
      <alignment horizontal="center" vertical="center"/>
      <protection locked="0"/>
    </xf>
    <xf numFmtId="0" fontId="13" fillId="4" borderId="21" xfId="3" applyFont="1" applyFill="1" applyBorder="1" applyAlignment="1" applyProtection="1">
      <alignment horizontal="center" vertical="center"/>
      <protection locked="0"/>
    </xf>
    <xf numFmtId="0" fontId="13" fillId="4" borderId="22" xfId="3" applyFont="1" applyFill="1" applyBorder="1" applyAlignment="1" applyProtection="1">
      <alignment horizontal="center" vertical="center"/>
      <protection locked="0"/>
    </xf>
    <xf numFmtId="176" fontId="13" fillId="4" borderId="20" xfId="3" applyNumberFormat="1" applyFont="1" applyFill="1" applyBorder="1" applyAlignment="1" applyProtection="1">
      <alignment horizontal="center" vertical="center"/>
      <protection locked="0"/>
    </xf>
    <xf numFmtId="0" fontId="13" fillId="4" borderId="0" xfId="3" applyFont="1" applyFill="1" applyAlignment="1" applyProtection="1">
      <alignment horizontal="right" vertical="center"/>
      <protection locked="0"/>
    </xf>
    <xf numFmtId="0" fontId="16" fillId="4" borderId="23" xfId="3" applyFont="1" applyFill="1" applyBorder="1" applyAlignment="1" applyProtection="1">
      <alignment horizontal="center" vertical="center" wrapText="1"/>
    </xf>
    <xf numFmtId="0" fontId="16" fillId="4" borderId="10" xfId="3" applyFont="1" applyFill="1" applyBorder="1" applyAlignment="1" applyProtection="1">
      <alignment horizontal="center" vertical="center" wrapText="1"/>
    </xf>
    <xf numFmtId="0" fontId="16" fillId="4" borderId="24" xfId="3" applyFont="1" applyFill="1" applyBorder="1" applyAlignment="1" applyProtection="1">
      <alignment horizontal="center" vertical="center" wrapText="1"/>
    </xf>
    <xf numFmtId="0" fontId="17" fillId="4" borderId="25" xfId="3" applyFont="1" applyFill="1" applyBorder="1" applyAlignment="1" applyProtection="1">
      <alignment horizontal="center" vertical="center" textRotation="255"/>
    </xf>
    <xf numFmtId="0" fontId="17" fillId="4" borderId="10" xfId="3" applyFont="1" applyFill="1" applyBorder="1" applyAlignment="1" applyProtection="1">
      <alignment horizontal="center" vertical="center" textRotation="255"/>
    </xf>
    <xf numFmtId="0" fontId="18" fillId="4" borderId="14" xfId="3" applyFont="1" applyFill="1" applyBorder="1" applyAlignment="1" applyProtection="1">
      <alignment horizontal="center" vertical="center" textRotation="255"/>
    </xf>
    <xf numFmtId="0" fontId="14" fillId="4" borderId="26" xfId="3" applyFont="1" applyFill="1" applyBorder="1" applyAlignment="1" applyProtection="1">
      <alignment horizontal="center" vertical="center" textRotation="255"/>
    </xf>
    <xf numFmtId="0" fontId="11" fillId="4" borderId="0" xfId="3" applyFill="1" applyBorder="1" applyAlignment="1" applyProtection="1">
      <alignment horizontal="center" vertical="center"/>
      <protection locked="0"/>
    </xf>
    <xf numFmtId="0" fontId="16" fillId="4" borderId="27" xfId="3" applyFont="1" applyFill="1" applyBorder="1" applyAlignment="1" applyProtection="1">
      <alignment horizontal="center" vertical="center" wrapText="1"/>
    </xf>
    <xf numFmtId="0" fontId="16" fillId="4" borderId="29" xfId="3" applyFont="1" applyFill="1" applyBorder="1" applyAlignment="1" applyProtection="1">
      <alignment horizontal="center" vertical="center" wrapText="1"/>
    </xf>
    <xf numFmtId="0" fontId="16" fillId="4" borderId="28" xfId="3" applyFont="1" applyFill="1" applyBorder="1" applyAlignment="1" applyProtection="1">
      <alignment horizontal="center" vertical="center" wrapText="1"/>
    </xf>
    <xf numFmtId="0" fontId="17" fillId="4" borderId="31" xfId="3" applyFont="1" applyFill="1" applyBorder="1" applyAlignment="1" applyProtection="1">
      <alignment horizontal="center" vertical="center" textRotation="255"/>
    </xf>
    <xf numFmtId="0" fontId="17" fillId="4" borderId="29" xfId="3" applyFont="1" applyFill="1" applyBorder="1" applyAlignment="1" applyProtection="1">
      <alignment horizontal="center" vertical="center" textRotation="255"/>
    </xf>
    <xf numFmtId="0" fontId="18" fillId="4" borderId="30" xfId="3" applyFont="1" applyFill="1" applyBorder="1" applyAlignment="1" applyProtection="1">
      <alignment horizontal="center" vertical="center" textRotation="255"/>
    </xf>
    <xf numFmtId="0" fontId="14" fillId="4" borderId="32" xfId="3" applyFont="1" applyFill="1" applyBorder="1" applyAlignment="1" applyProtection="1">
      <alignment horizontal="center" vertical="center" textRotation="255"/>
    </xf>
    <xf numFmtId="0" fontId="22" fillId="4" borderId="90" xfId="3" applyFont="1" applyFill="1" applyBorder="1" applyAlignment="1" applyProtection="1">
      <alignment horizontal="center" vertical="center"/>
    </xf>
    <xf numFmtId="0" fontId="22" fillId="4" borderId="91" xfId="3" applyFont="1" applyFill="1" applyBorder="1" applyAlignment="1" applyProtection="1">
      <alignment horizontal="center" vertical="center"/>
    </xf>
    <xf numFmtId="0" fontId="22" fillId="4" borderId="92" xfId="3" applyFont="1" applyFill="1" applyBorder="1" applyAlignment="1" applyProtection="1">
      <alignment horizontal="center" vertical="center"/>
    </xf>
    <xf numFmtId="0" fontId="24" fillId="4" borderId="93" xfId="3" applyFont="1" applyFill="1" applyBorder="1" applyAlignment="1" applyProtection="1">
      <alignment horizontal="center" vertical="center"/>
      <protection locked="0"/>
    </xf>
    <xf numFmtId="0" fontId="4" fillId="4" borderId="0" xfId="3" applyFont="1" applyFill="1" applyAlignment="1" applyProtection="1">
      <protection locked="0"/>
    </xf>
    <xf numFmtId="0" fontId="3" fillId="4" borderId="0" xfId="3" applyFont="1" applyFill="1" applyProtection="1">
      <alignment vertical="center"/>
      <protection locked="0"/>
    </xf>
    <xf numFmtId="0" fontId="3" fillId="4" borderId="0" xfId="3" applyFont="1" applyFill="1" applyBorder="1" applyProtection="1">
      <alignment vertical="center"/>
      <protection locked="0"/>
    </xf>
    <xf numFmtId="0" fontId="3" fillId="4" borderId="0" xfId="3" applyFont="1" applyFill="1" applyAlignment="1" applyProtection="1">
      <alignment horizontal="center" vertical="center"/>
      <protection locked="0"/>
    </xf>
    <xf numFmtId="0" fontId="26" fillId="6" borderId="42" xfId="3" applyFont="1" applyFill="1" applyBorder="1" applyAlignment="1" applyProtection="1">
      <alignment horizontal="center" vertical="center"/>
      <protection locked="0"/>
    </xf>
    <xf numFmtId="0" fontId="26" fillId="6" borderId="43" xfId="3" applyFont="1" applyFill="1" applyBorder="1" applyAlignment="1" applyProtection="1">
      <alignment horizontal="center" vertical="center"/>
      <protection locked="0"/>
    </xf>
    <xf numFmtId="0" fontId="26" fillId="6" borderId="44" xfId="3" applyFont="1" applyFill="1" applyBorder="1" applyAlignment="1" applyProtection="1">
      <alignment horizontal="center" vertical="center"/>
      <protection locked="0"/>
    </xf>
    <xf numFmtId="0" fontId="26" fillId="6" borderId="45" xfId="3" applyFont="1" applyFill="1" applyBorder="1" applyAlignment="1" applyProtection="1">
      <alignment horizontal="center" vertical="center"/>
      <protection locked="0"/>
    </xf>
    <xf numFmtId="0" fontId="4" fillId="4" borderId="67" xfId="3" applyFont="1" applyFill="1" applyBorder="1" applyAlignment="1" applyProtection="1">
      <alignment horizontal="center" vertical="center"/>
    </xf>
    <xf numFmtId="0" fontId="4" fillId="4" borderId="44" xfId="3" applyFont="1" applyFill="1" applyBorder="1" applyAlignment="1" applyProtection="1">
      <alignment horizontal="center" vertical="center"/>
    </xf>
    <xf numFmtId="0" fontId="4" fillId="4" borderId="70" xfId="3" applyFont="1" applyFill="1" applyBorder="1" applyAlignment="1" applyProtection="1">
      <alignment horizontal="center" vertical="center"/>
    </xf>
    <xf numFmtId="0" fontId="4" fillId="4" borderId="42" xfId="3" applyFont="1" applyFill="1" applyBorder="1" applyAlignment="1" applyProtection="1">
      <alignment horizontal="center" vertical="center"/>
    </xf>
    <xf numFmtId="0" fontId="4" fillId="4" borderId="43" xfId="3" applyFont="1" applyFill="1" applyBorder="1" applyAlignment="1" applyProtection="1">
      <alignment horizontal="center" vertical="center"/>
    </xf>
    <xf numFmtId="0" fontId="26" fillId="6" borderId="71" xfId="3" applyFont="1" applyFill="1" applyBorder="1" applyAlignment="1" applyProtection="1">
      <alignment horizontal="center" vertical="center"/>
      <protection locked="0"/>
    </xf>
    <xf numFmtId="0" fontId="26" fillId="6" borderId="72" xfId="3" applyFont="1" applyFill="1" applyBorder="1" applyAlignment="1" applyProtection="1">
      <alignment horizontal="center" vertical="center"/>
      <protection locked="0"/>
    </xf>
    <xf numFmtId="0" fontId="4" fillId="4" borderId="78" xfId="3" applyFont="1" applyFill="1" applyBorder="1" applyAlignment="1" applyProtection="1">
      <alignment horizontal="center" vertical="center"/>
    </xf>
    <xf numFmtId="0" fontId="4" fillId="4" borderId="79" xfId="3" applyFont="1" applyFill="1" applyBorder="1" applyAlignment="1" applyProtection="1">
      <alignment horizontal="center" vertical="center"/>
    </xf>
    <xf numFmtId="0" fontId="4" fillId="4" borderId="80" xfId="3" applyFont="1" applyFill="1" applyBorder="1" applyAlignment="1" applyProtection="1">
      <alignment horizontal="center" vertical="center"/>
    </xf>
    <xf numFmtId="0" fontId="4" fillId="4" borderId="81" xfId="3" applyFont="1" applyFill="1" applyBorder="1" applyAlignment="1" applyProtection="1">
      <alignment horizontal="center" vertical="center"/>
    </xf>
    <xf numFmtId="0" fontId="0" fillId="7" borderId="2" xfId="0" applyFill="1" applyBorder="1" applyAlignment="1">
      <alignment horizontal="centerContinuous" vertical="center"/>
    </xf>
    <xf numFmtId="0" fontId="0" fillId="7" borderId="3" xfId="0" applyFill="1" applyBorder="1" applyAlignment="1">
      <alignment horizontal="centerContinuous" vertical="center"/>
    </xf>
    <xf numFmtId="0" fontId="9" fillId="7" borderId="16" xfId="0" applyFont="1" applyFill="1" applyBorder="1" applyAlignment="1">
      <alignment horizontal="centerContinuous" vertical="center"/>
    </xf>
    <xf numFmtId="0" fontId="0" fillId="7" borderId="17" xfId="0" applyFill="1" applyBorder="1" applyAlignment="1">
      <alignment horizontal="centerContinuous" vertical="center"/>
    </xf>
    <xf numFmtId="0" fontId="0" fillId="7" borderId="4" xfId="0" applyFill="1" applyBorder="1" applyAlignment="1">
      <alignment vertical="center" shrinkToFit="1"/>
    </xf>
    <xf numFmtId="0" fontId="0" fillId="7" borderId="5" xfId="0" applyFill="1" applyBorder="1" applyAlignment="1">
      <alignment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5" xfId="0" applyFill="1" applyBorder="1" applyAlignment="1">
      <alignment horizontal="center" vertical="center" shrinkToFit="1"/>
    </xf>
    <xf numFmtId="0" fontId="0" fillId="7" borderId="46" xfId="0" applyFill="1" applyBorder="1" applyAlignment="1">
      <alignment vertical="center" shrinkToFit="1"/>
    </xf>
    <xf numFmtId="0" fontId="0" fillId="7" borderId="48" xfId="0" applyFill="1" applyBorder="1" applyAlignment="1">
      <alignment vertical="center" shrinkToFit="1"/>
    </xf>
    <xf numFmtId="0" fontId="0" fillId="7" borderId="6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7" borderId="6" xfId="0" applyFill="1" applyBorder="1" applyAlignment="1">
      <alignment vertical="center" shrinkToFit="1"/>
    </xf>
    <xf numFmtId="0" fontId="0" fillId="7" borderId="7" xfId="0" applyFill="1" applyBorder="1" applyAlignment="1">
      <alignment vertical="center" shrinkToFit="1"/>
    </xf>
    <xf numFmtId="0" fontId="0" fillId="7" borderId="4" xfId="0" applyFill="1" applyBorder="1" applyAlignment="1">
      <alignment horizontal="left" vertical="center" shrinkToFit="1"/>
    </xf>
    <xf numFmtId="0" fontId="0" fillId="7" borderId="5" xfId="0" applyFill="1" applyBorder="1" applyAlignment="1">
      <alignment horizontal="left" vertical="center" shrinkToFit="1"/>
    </xf>
    <xf numFmtId="0" fontId="0" fillId="8" borderId="6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28" fillId="0" borderId="0" xfId="1" applyNumberFormat="1" applyFont="1" applyFill="1" applyBorder="1" applyAlignment="1">
      <alignment horizontal="centerContinuous" vertical="center"/>
    </xf>
    <xf numFmtId="0" fontId="29" fillId="0" borderId="0" xfId="1" applyNumberFormat="1" applyFont="1" applyFill="1" applyBorder="1" applyAlignment="1">
      <alignment horizontal="centerContinuous" vertical="center"/>
    </xf>
    <xf numFmtId="0" fontId="2" fillId="0" borderId="0" xfId="1"/>
    <xf numFmtId="49" fontId="30" fillId="0" borderId="0" xfId="1" applyNumberFormat="1" applyFont="1" applyFill="1" applyBorder="1" applyAlignment="1">
      <alignment horizontal="left" vertical="center"/>
    </xf>
    <xf numFmtId="0" fontId="30" fillId="0" borderId="0" xfId="1" applyNumberFormat="1" applyFont="1" applyFill="1" applyBorder="1" applyAlignment="1"/>
    <xf numFmtId="0" fontId="31" fillId="0" borderId="0" xfId="1" applyNumberFormat="1" applyFont="1" applyFill="1" applyBorder="1" applyAlignment="1"/>
    <xf numFmtId="0" fontId="31" fillId="0" borderId="0" xfId="1" applyFont="1"/>
    <xf numFmtId="49" fontId="32" fillId="0" borderId="0" xfId="1" applyNumberFormat="1" applyFont="1" applyFill="1" applyBorder="1" applyAlignment="1">
      <alignment horizontal="left" vertical="center"/>
    </xf>
    <xf numFmtId="0" fontId="32" fillId="0" borderId="0" xfId="1" applyNumberFormat="1" applyFont="1" applyFill="1" applyBorder="1" applyAlignment="1">
      <alignment vertical="center" shrinkToFit="1"/>
    </xf>
    <xf numFmtId="0" fontId="32" fillId="0" borderId="0" xfId="1" applyNumberFormat="1" applyFont="1" applyFill="1" applyBorder="1" applyAlignment="1"/>
    <xf numFmtId="49" fontId="32" fillId="0" borderId="0" xfId="1" applyNumberFormat="1" applyFont="1" applyFill="1" applyBorder="1" applyAlignment="1"/>
    <xf numFmtId="0" fontId="33" fillId="0" borderId="0" xfId="1" applyNumberFormat="1" applyFont="1" applyFill="1" applyBorder="1" applyAlignment="1"/>
    <xf numFmtId="0" fontId="33" fillId="0" borderId="0" xfId="1" applyFont="1"/>
    <xf numFmtId="0" fontId="32" fillId="0" borderId="0" xfId="1" applyNumberFormat="1" applyFont="1" applyFill="1" applyBorder="1" applyAlignment="1">
      <alignment shrinkToFit="1"/>
    </xf>
    <xf numFmtId="0" fontId="30" fillId="0" borderId="0" xfId="1" applyNumberFormat="1" applyFont="1" applyFill="1" applyBorder="1" applyAlignment="1">
      <alignment shrinkToFit="1"/>
    </xf>
    <xf numFmtId="49" fontId="30" fillId="0" borderId="0" xfId="1" applyNumberFormat="1" applyFont="1" applyFill="1" applyBorder="1" applyAlignment="1"/>
    <xf numFmtId="0" fontId="30" fillId="0" borderId="0" xfId="1" applyNumberFormat="1" applyFont="1" applyFill="1" applyBorder="1" applyAlignment="1">
      <alignment vertical="center" shrinkToFit="1"/>
    </xf>
    <xf numFmtId="0" fontId="34" fillId="0" borderId="0" xfId="1" applyFont="1"/>
    <xf numFmtId="0" fontId="32" fillId="0" borderId="0" xfId="1" applyFont="1"/>
    <xf numFmtId="49" fontId="33" fillId="0" borderId="0" xfId="1" applyNumberFormat="1" applyFont="1" applyFill="1" applyBorder="1" applyAlignment="1">
      <alignment horizontal="left" vertical="center"/>
    </xf>
    <xf numFmtId="0" fontId="33" fillId="0" borderId="0" xfId="1" applyNumberFormat="1" applyFont="1" applyFill="1" applyBorder="1" applyAlignment="1">
      <alignment shrinkToFit="1"/>
    </xf>
    <xf numFmtId="49" fontId="2" fillId="0" borderId="0" xfId="1" applyNumberFormat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/>
    <xf numFmtId="49" fontId="2" fillId="0" borderId="0" xfId="1" applyNumberFormat="1" applyAlignment="1">
      <alignment horizontal="left" vertical="center"/>
    </xf>
    <xf numFmtId="0" fontId="4" fillId="4" borderId="0" xfId="2" applyFill="1">
      <alignment vertical="center"/>
    </xf>
    <xf numFmtId="0" fontId="36" fillId="4" borderId="0" xfId="2" applyFont="1" applyFill="1" applyAlignment="1">
      <alignment horizontal="center" vertical="center"/>
    </xf>
    <xf numFmtId="0" fontId="4" fillId="4" borderId="0" xfId="2" applyFont="1" applyFill="1">
      <alignment vertical="center"/>
    </xf>
    <xf numFmtId="0" fontId="4" fillId="0" borderId="0" xfId="2">
      <alignment vertical="center"/>
    </xf>
    <xf numFmtId="0" fontId="3" fillId="4" borderId="0" xfId="2" applyFont="1" applyFill="1">
      <alignment vertical="center"/>
    </xf>
    <xf numFmtId="0" fontId="38" fillId="4" borderId="0" xfId="2" applyFont="1" applyFill="1" applyAlignment="1">
      <alignment horizontal="left" vertical="center"/>
    </xf>
    <xf numFmtId="0" fontId="35" fillId="4" borderId="0" xfId="2" applyFont="1" applyFill="1" applyAlignment="1">
      <alignment horizontal="center" vertical="center"/>
    </xf>
    <xf numFmtId="0" fontId="37" fillId="4" borderId="0" xfId="2" applyFont="1" applyFill="1">
      <alignment vertical="center"/>
    </xf>
    <xf numFmtId="0" fontId="37" fillId="4" borderId="0" xfId="2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2" fillId="4" borderId="18" xfId="3" applyFont="1" applyFill="1" applyBorder="1" applyAlignment="1" applyProtection="1">
      <alignment horizontal="center" vertical="center"/>
      <protection locked="0"/>
    </xf>
    <xf numFmtId="0" fontId="12" fillId="4" borderId="19" xfId="3" applyFont="1" applyFill="1" applyBorder="1" applyAlignment="1" applyProtection="1">
      <alignment horizontal="center" vertical="center"/>
      <protection locked="0"/>
    </xf>
    <xf numFmtId="0" fontId="14" fillId="4" borderId="11" xfId="3" applyFont="1" applyFill="1" applyBorder="1" applyAlignment="1" applyProtection="1">
      <alignment horizontal="center" vertical="center" shrinkToFit="1"/>
    </xf>
    <xf numFmtId="0" fontId="14" fillId="4" borderId="12" xfId="3" applyFont="1" applyFill="1" applyBorder="1" applyAlignment="1" applyProtection="1">
      <alignment horizontal="center" vertical="center" shrinkToFit="1"/>
    </xf>
    <xf numFmtId="0" fontId="14" fillId="4" borderId="13" xfId="3" applyFont="1" applyFill="1" applyBorder="1" applyAlignment="1" applyProtection="1">
      <alignment horizontal="center" vertical="center" shrinkToFit="1"/>
    </xf>
    <xf numFmtId="0" fontId="14" fillId="4" borderId="16" xfId="3" applyFont="1" applyFill="1" applyBorder="1" applyAlignment="1" applyProtection="1">
      <alignment horizontal="center" vertical="center" shrinkToFit="1"/>
    </xf>
    <xf numFmtId="0" fontId="14" fillId="4" borderId="0" xfId="3" applyFont="1" applyFill="1" applyBorder="1" applyAlignment="1" applyProtection="1">
      <alignment horizontal="center" vertical="center" shrinkToFit="1"/>
    </xf>
    <xf numFmtId="0" fontId="14" fillId="4" borderId="17" xfId="3" applyFont="1" applyFill="1" applyBorder="1" applyAlignment="1" applyProtection="1">
      <alignment horizontal="center" vertical="center" shrinkToFit="1"/>
    </xf>
    <xf numFmtId="0" fontId="15" fillId="4" borderId="11" xfId="3" applyFont="1" applyFill="1" applyBorder="1" applyAlignment="1" applyProtection="1">
      <alignment horizontal="center" vertical="top" textRotation="255" shrinkToFit="1"/>
    </xf>
    <xf numFmtId="0" fontId="15" fillId="4" borderId="23" xfId="3" applyFont="1" applyFill="1" applyBorder="1" applyAlignment="1" applyProtection="1">
      <alignment horizontal="center" vertical="top" textRotation="255" shrinkToFit="1"/>
    </xf>
    <xf numFmtId="0" fontId="15" fillId="4" borderId="16" xfId="3" applyFont="1" applyFill="1" applyBorder="1" applyAlignment="1" applyProtection="1">
      <alignment horizontal="center" vertical="top" textRotation="255" shrinkToFit="1"/>
    </xf>
    <xf numFmtId="0" fontId="15" fillId="4" borderId="27" xfId="3" applyFont="1" applyFill="1" applyBorder="1" applyAlignment="1" applyProtection="1">
      <alignment horizontal="center" vertical="top" textRotation="255" shrinkToFit="1"/>
    </xf>
    <xf numFmtId="0" fontId="15" fillId="4" borderId="24" xfId="3" applyFont="1" applyFill="1" applyBorder="1" applyAlignment="1" applyProtection="1">
      <alignment horizontal="center" vertical="top" textRotation="255" shrinkToFit="1"/>
    </xf>
    <xf numFmtId="0" fontId="15" fillId="4" borderId="28" xfId="3" applyFont="1" applyFill="1" applyBorder="1" applyAlignment="1" applyProtection="1">
      <alignment horizontal="center" vertical="top" textRotation="255" shrinkToFit="1"/>
    </xf>
    <xf numFmtId="0" fontId="15" fillId="4" borderId="13" xfId="3" applyFont="1" applyFill="1" applyBorder="1" applyAlignment="1" applyProtection="1">
      <alignment horizontal="center" vertical="top" textRotation="255" shrinkToFit="1"/>
    </xf>
    <xf numFmtId="0" fontId="15" fillId="4" borderId="17" xfId="3" applyFont="1" applyFill="1" applyBorder="1" applyAlignment="1" applyProtection="1">
      <alignment horizontal="center" vertical="top" textRotation="255" shrinkToFit="1"/>
    </xf>
    <xf numFmtId="0" fontId="16" fillId="4" borderId="29" xfId="3" applyFont="1" applyFill="1" applyBorder="1" applyAlignment="1" applyProtection="1">
      <alignment horizontal="center" vertical="center" wrapText="1"/>
    </xf>
    <xf numFmtId="0" fontId="16" fillId="4" borderId="30" xfId="3" applyFont="1" applyFill="1" applyBorder="1" applyAlignment="1" applyProtection="1">
      <alignment horizontal="center" vertical="center" wrapText="1"/>
    </xf>
    <xf numFmtId="0" fontId="16" fillId="4" borderId="29" xfId="3" applyFont="1" applyFill="1" applyBorder="1" applyAlignment="1" applyProtection="1">
      <alignment horizontal="center" vertical="center" textRotation="255"/>
    </xf>
    <xf numFmtId="0" fontId="16" fillId="4" borderId="27" xfId="3" applyFont="1" applyFill="1" applyBorder="1" applyAlignment="1" applyProtection="1">
      <alignment horizontal="center" vertical="center" wrapText="1"/>
    </xf>
    <xf numFmtId="0" fontId="16" fillId="4" borderId="31" xfId="3" applyFont="1" applyFill="1" applyBorder="1" applyAlignment="1" applyProtection="1">
      <alignment horizontal="center" vertical="center" textRotation="255"/>
    </xf>
    <xf numFmtId="0" fontId="12" fillId="4" borderId="25" xfId="3" applyFont="1" applyFill="1" applyBorder="1" applyAlignment="1" applyProtection="1">
      <alignment horizontal="center" vertical="center" wrapText="1"/>
      <protection locked="0"/>
    </xf>
    <xf numFmtId="0" fontId="12" fillId="4" borderId="31" xfId="3" applyFont="1" applyFill="1" applyBorder="1" applyAlignment="1" applyProtection="1">
      <alignment horizontal="center" vertical="center" wrapText="1"/>
      <protection locked="0"/>
    </xf>
    <xf numFmtId="0" fontId="12" fillId="4" borderId="10" xfId="3" applyFont="1" applyFill="1" applyBorder="1" applyAlignment="1" applyProtection="1">
      <alignment horizontal="center" vertical="center" wrapText="1"/>
      <protection locked="0"/>
    </xf>
    <xf numFmtId="0" fontId="12" fillId="4" borderId="29" xfId="3" applyFont="1" applyFill="1" applyBorder="1" applyAlignment="1" applyProtection="1">
      <alignment horizontal="center" vertical="center" wrapText="1"/>
      <protection locked="0"/>
    </xf>
    <xf numFmtId="0" fontId="12" fillId="4" borderId="14" xfId="3" applyFont="1" applyFill="1" applyBorder="1" applyAlignment="1" applyProtection="1">
      <alignment horizontal="center" vertical="center" wrapText="1"/>
      <protection locked="0"/>
    </xf>
    <xf numFmtId="0" fontId="12" fillId="4" borderId="30" xfId="3" applyFont="1" applyFill="1" applyBorder="1" applyAlignment="1" applyProtection="1">
      <alignment horizontal="center" vertical="center" wrapText="1"/>
      <protection locked="0"/>
    </xf>
    <xf numFmtId="0" fontId="12" fillId="4" borderId="26" xfId="3" applyFont="1" applyFill="1" applyBorder="1" applyAlignment="1" applyProtection="1">
      <alignment horizontal="center" vertical="center"/>
      <protection locked="0"/>
    </xf>
    <xf numFmtId="0" fontId="12" fillId="4" borderId="32" xfId="3" applyFont="1" applyFill="1" applyBorder="1" applyAlignment="1" applyProtection="1">
      <alignment horizontal="center" vertical="center"/>
      <protection locked="0"/>
    </xf>
    <xf numFmtId="0" fontId="16" fillId="4" borderId="30" xfId="3" applyFont="1" applyFill="1" applyBorder="1" applyAlignment="1" applyProtection="1">
      <alignment horizontal="center" vertical="center" textRotation="255"/>
    </xf>
    <xf numFmtId="0" fontId="16" fillId="4" borderId="32" xfId="3" applyFont="1" applyFill="1" applyBorder="1" applyAlignment="1" applyProtection="1">
      <alignment horizontal="center" vertical="center" textRotation="255"/>
    </xf>
    <xf numFmtId="0" fontId="16" fillId="4" borderId="28" xfId="3" applyFont="1" applyFill="1" applyBorder="1" applyAlignment="1" applyProtection="1">
      <alignment horizontal="center" vertical="center" textRotation="255"/>
    </xf>
    <xf numFmtId="0" fontId="25" fillId="4" borderId="28" xfId="3" applyFont="1" applyFill="1" applyBorder="1" applyAlignment="1" applyProtection="1">
      <alignment horizontal="center" vertical="center"/>
    </xf>
    <xf numFmtId="0" fontId="25" fillId="4" borderId="0" xfId="3" applyFont="1" applyFill="1" applyBorder="1" applyAlignment="1" applyProtection="1">
      <alignment horizontal="center" vertical="center"/>
    </xf>
    <xf numFmtId="0" fontId="25" fillId="4" borderId="17" xfId="3" applyFont="1" applyFill="1" applyBorder="1" applyAlignment="1" applyProtection="1">
      <alignment horizontal="center" vertical="center"/>
    </xf>
    <xf numFmtId="0" fontId="4" fillId="4" borderId="50" xfId="3" applyFont="1" applyFill="1" applyBorder="1" applyAlignment="1" applyProtection="1">
      <alignment horizontal="center"/>
    </xf>
    <xf numFmtId="0" fontId="4" fillId="4" borderId="51" xfId="3" applyFont="1" applyFill="1" applyBorder="1" applyAlignment="1" applyProtection="1">
      <alignment horizontal="center"/>
    </xf>
    <xf numFmtId="0" fontId="4" fillId="4" borderId="53" xfId="3" applyFont="1" applyFill="1" applyBorder="1" applyAlignment="1" applyProtection="1">
      <alignment horizontal="center"/>
    </xf>
    <xf numFmtId="179" fontId="11" fillId="4" borderId="14" xfId="3" applyNumberFormat="1" applyFont="1" applyFill="1" applyBorder="1" applyAlignment="1" applyProtection="1">
      <alignment vertical="center"/>
    </xf>
    <xf numFmtId="179" fontId="11" fillId="4" borderId="30" xfId="3" applyNumberFormat="1" applyFont="1" applyFill="1" applyBorder="1" applyAlignment="1" applyProtection="1">
      <alignment vertical="center"/>
    </xf>
    <xf numFmtId="179" fontId="11" fillId="4" borderId="48" xfId="3" applyNumberFormat="1" applyFont="1" applyFill="1" applyBorder="1" applyAlignment="1" applyProtection="1">
      <alignment vertical="center"/>
    </xf>
    <xf numFmtId="0" fontId="22" fillId="4" borderId="26" xfId="3" applyFont="1" applyFill="1" applyBorder="1" applyAlignment="1" applyProtection="1">
      <alignment horizontal="center" vertical="center"/>
    </xf>
    <xf numFmtId="0" fontId="22" fillId="4" borderId="32" xfId="3" applyFont="1" applyFill="1" applyBorder="1" applyAlignment="1" applyProtection="1">
      <alignment horizontal="center" vertical="center"/>
    </xf>
    <xf numFmtId="0" fontId="22" fillId="4" borderId="49" xfId="3" applyFont="1" applyFill="1" applyBorder="1" applyAlignment="1" applyProtection="1">
      <alignment horizontal="center" vertical="center"/>
    </xf>
    <xf numFmtId="0" fontId="19" fillId="5" borderId="11" xfId="3" applyFont="1" applyFill="1" applyBorder="1" applyAlignment="1" applyProtection="1">
      <alignment vertical="center" shrinkToFit="1"/>
      <protection locked="0"/>
    </xf>
    <xf numFmtId="0" fontId="19" fillId="5" borderId="12" xfId="3" applyFont="1" applyFill="1" applyBorder="1" applyAlignment="1" applyProtection="1">
      <alignment vertical="center" shrinkToFit="1"/>
      <protection locked="0"/>
    </xf>
    <xf numFmtId="0" fontId="19" fillId="5" borderId="13" xfId="3" applyFont="1" applyFill="1" applyBorder="1" applyAlignment="1" applyProtection="1">
      <alignment vertical="center" shrinkToFit="1"/>
      <protection locked="0"/>
    </xf>
    <xf numFmtId="0" fontId="19" fillId="5" borderId="16" xfId="3" applyFont="1" applyFill="1" applyBorder="1" applyAlignment="1" applyProtection="1">
      <alignment vertical="center" shrinkToFit="1"/>
      <protection locked="0"/>
    </xf>
    <xf numFmtId="0" fontId="19" fillId="5" borderId="0" xfId="3" applyFont="1" applyFill="1" applyBorder="1" applyAlignment="1" applyProtection="1">
      <alignment vertical="center" shrinkToFit="1"/>
      <protection locked="0"/>
    </xf>
    <xf numFmtId="0" fontId="19" fillId="5" borderId="17" xfId="3" applyFont="1" applyFill="1" applyBorder="1" applyAlignment="1" applyProtection="1">
      <alignment vertical="center" shrinkToFit="1"/>
      <protection locked="0"/>
    </xf>
    <xf numFmtId="0" fontId="19" fillId="5" borderId="15" xfId="3" applyFont="1" applyFill="1" applyBorder="1" applyAlignment="1" applyProtection="1">
      <alignment vertical="center" shrinkToFit="1"/>
      <protection locked="0"/>
    </xf>
    <xf numFmtId="0" fontId="19" fillId="5" borderId="58" xfId="3" applyFont="1" applyFill="1" applyBorder="1" applyAlignment="1" applyProtection="1">
      <alignment vertical="center" shrinkToFit="1"/>
      <protection locked="0"/>
    </xf>
    <xf numFmtId="0" fontId="19" fillId="5" borderId="59" xfId="3" applyFont="1" applyFill="1" applyBorder="1" applyAlignment="1" applyProtection="1">
      <alignment vertical="center" shrinkToFit="1"/>
      <protection locked="0"/>
    </xf>
    <xf numFmtId="0" fontId="4" fillId="4" borderId="33" xfId="3" applyFont="1" applyFill="1" applyBorder="1" applyAlignment="1" applyProtection="1">
      <alignment horizontal="center"/>
    </xf>
    <xf numFmtId="0" fontId="4" fillId="4" borderId="34" xfId="3" applyFont="1" applyFill="1" applyBorder="1" applyAlignment="1" applyProtection="1">
      <alignment horizontal="center"/>
    </xf>
    <xf numFmtId="0" fontId="4" fillId="4" borderId="37" xfId="3" applyFont="1" applyFill="1" applyBorder="1" applyAlignment="1" applyProtection="1">
      <alignment horizontal="center"/>
    </xf>
    <xf numFmtId="0" fontId="4" fillId="4" borderId="38" xfId="3" applyFont="1" applyFill="1" applyBorder="1" applyAlignment="1" applyProtection="1">
      <alignment horizontal="center"/>
    </xf>
    <xf numFmtId="0" fontId="4" fillId="4" borderId="60" xfId="3" applyFont="1" applyFill="1" applyBorder="1" applyAlignment="1" applyProtection="1">
      <alignment horizontal="center"/>
    </xf>
    <xf numFmtId="0" fontId="4" fillId="4" borderId="61" xfId="3" applyFont="1" applyFill="1" applyBorder="1" applyAlignment="1" applyProtection="1">
      <alignment horizontal="center"/>
    </xf>
    <xf numFmtId="0" fontId="4" fillId="4" borderId="24" xfId="3" applyFont="1" applyFill="1" applyBorder="1" applyAlignment="1" applyProtection="1">
      <alignment horizontal="center"/>
    </xf>
    <xf numFmtId="0" fontId="4" fillId="4" borderId="23" xfId="3" applyFont="1" applyFill="1" applyBorder="1" applyAlignment="1" applyProtection="1">
      <alignment horizontal="center"/>
    </xf>
    <xf numFmtId="179" fontId="11" fillId="4" borderId="56" xfId="3" applyNumberFormat="1" applyFont="1" applyFill="1" applyBorder="1" applyAlignment="1" applyProtection="1">
      <alignment vertical="center"/>
    </xf>
    <xf numFmtId="0" fontId="22" fillId="4" borderId="57" xfId="3" applyFont="1" applyFill="1" applyBorder="1" applyAlignment="1" applyProtection="1">
      <alignment horizontal="center" vertical="center"/>
    </xf>
    <xf numFmtId="0" fontId="4" fillId="4" borderId="52" xfId="3" applyFont="1" applyFill="1" applyBorder="1" applyAlignment="1" applyProtection="1">
      <alignment horizontal="center"/>
    </xf>
    <xf numFmtId="179" fontId="11" fillId="4" borderId="10" xfId="3" applyNumberFormat="1" applyFont="1" applyFill="1" applyBorder="1" applyAlignment="1" applyProtection="1">
      <alignment vertical="center"/>
    </xf>
    <xf numFmtId="179" fontId="11" fillId="4" borderId="29" xfId="3" applyNumberFormat="1" applyFont="1" applyFill="1" applyBorder="1" applyAlignment="1" applyProtection="1">
      <alignment vertical="center"/>
    </xf>
    <xf numFmtId="179" fontId="11" fillId="4" borderId="47" xfId="3" applyNumberFormat="1" applyFont="1" applyFill="1" applyBorder="1" applyAlignment="1" applyProtection="1">
      <alignment vertical="center"/>
    </xf>
    <xf numFmtId="179" fontId="11" fillId="4" borderId="3" xfId="3" applyNumberFormat="1" applyFont="1" applyFill="1" applyBorder="1" applyAlignment="1" applyProtection="1">
      <alignment vertical="center"/>
    </xf>
    <xf numFmtId="179" fontId="11" fillId="4" borderId="5" xfId="3" applyNumberFormat="1" applyFont="1" applyFill="1" applyBorder="1" applyAlignment="1" applyProtection="1">
      <alignment vertical="center"/>
    </xf>
    <xf numFmtId="0" fontId="23" fillId="4" borderId="36" xfId="3" applyFont="1" applyFill="1" applyBorder="1" applyAlignment="1" applyProtection="1">
      <alignment horizontal="center" vertical="center"/>
    </xf>
    <xf numFmtId="0" fontId="23" fillId="4" borderId="41" xfId="3" applyFont="1" applyFill="1" applyBorder="1" applyAlignment="1" applyProtection="1">
      <alignment horizontal="center" vertical="center"/>
    </xf>
    <xf numFmtId="0" fontId="25" fillId="4" borderId="27" xfId="3" applyFont="1" applyFill="1" applyBorder="1" applyAlignment="1" applyProtection="1">
      <alignment horizontal="center" vertical="center"/>
    </xf>
    <xf numFmtId="0" fontId="25" fillId="4" borderId="39" xfId="3" applyFont="1" applyFill="1" applyBorder="1" applyAlignment="1" applyProtection="1">
      <alignment horizontal="center" vertical="center"/>
    </xf>
    <xf numFmtId="0" fontId="25" fillId="4" borderId="40" xfId="3" applyFont="1" applyFill="1" applyBorder="1" applyAlignment="1" applyProtection="1">
      <alignment horizontal="center" vertical="center"/>
    </xf>
    <xf numFmtId="0" fontId="16" fillId="4" borderId="10" xfId="3" applyFont="1" applyFill="1" applyBorder="1" applyAlignment="1" applyProtection="1">
      <alignment horizontal="center" vertical="center"/>
    </xf>
    <xf numFmtId="0" fontId="16" fillId="4" borderId="29" xfId="3" applyFont="1" applyFill="1" applyBorder="1" applyAlignment="1" applyProtection="1">
      <alignment horizontal="center" vertical="center"/>
    </xf>
    <xf numFmtId="0" fontId="16" fillId="4" borderId="47" xfId="3" applyFont="1" applyFill="1" applyBorder="1" applyAlignment="1" applyProtection="1">
      <alignment horizontal="center" vertical="center"/>
    </xf>
    <xf numFmtId="177" fontId="21" fillId="4" borderId="26" xfId="3" applyNumberFormat="1" applyFont="1" applyFill="1" applyBorder="1" applyAlignment="1" applyProtection="1">
      <alignment horizontal="center" vertical="center"/>
    </xf>
    <xf numFmtId="177" fontId="21" fillId="4" borderId="32" xfId="3" applyNumberFormat="1" applyFont="1" applyFill="1" applyBorder="1" applyAlignment="1" applyProtection="1">
      <alignment horizontal="center" vertical="center"/>
    </xf>
    <xf numFmtId="177" fontId="21" fillId="4" borderId="49" xfId="3" applyNumberFormat="1" applyFont="1" applyFill="1" applyBorder="1" applyAlignment="1" applyProtection="1">
      <alignment horizontal="center" vertical="center"/>
    </xf>
    <xf numFmtId="0" fontId="11" fillId="4" borderId="2" xfId="3" applyFont="1" applyFill="1" applyBorder="1" applyAlignment="1" applyProtection="1">
      <alignment horizontal="right" vertical="center"/>
    </xf>
    <xf numFmtId="0" fontId="11" fillId="4" borderId="4" xfId="3" applyFont="1" applyFill="1" applyBorder="1" applyAlignment="1" applyProtection="1">
      <alignment horizontal="right" vertical="center"/>
    </xf>
    <xf numFmtId="178" fontId="11" fillId="4" borderId="35" xfId="3" applyNumberFormat="1" applyFont="1" applyFill="1" applyBorder="1" applyAlignment="1" applyProtection="1">
      <alignment horizontal="right" vertical="center"/>
    </xf>
    <xf numFmtId="0" fontId="11" fillId="4" borderId="1" xfId="3" applyFont="1" applyFill="1" applyBorder="1" applyAlignment="1" applyProtection="1">
      <alignment horizontal="right" vertical="center"/>
    </xf>
    <xf numFmtId="178" fontId="11" fillId="4" borderId="1" xfId="3" applyNumberFormat="1" applyFont="1" applyFill="1" applyBorder="1" applyAlignment="1" applyProtection="1">
      <alignment horizontal="right" vertical="center"/>
    </xf>
    <xf numFmtId="0" fontId="4" fillId="4" borderId="12" xfId="3" applyFont="1" applyFill="1" applyBorder="1" applyAlignment="1" applyProtection="1">
      <alignment horizontal="center"/>
    </xf>
    <xf numFmtId="0" fontId="4" fillId="4" borderId="13" xfId="3" applyFont="1" applyFill="1" applyBorder="1" applyAlignment="1" applyProtection="1">
      <alignment horizontal="center"/>
    </xf>
    <xf numFmtId="0" fontId="20" fillId="4" borderId="25" xfId="3" applyFont="1" applyFill="1" applyBorder="1" applyAlignment="1" applyProtection="1">
      <alignment horizontal="center" vertical="center"/>
    </xf>
    <xf numFmtId="0" fontId="20" fillId="4" borderId="31" xfId="3" applyFont="1" applyFill="1" applyBorder="1" applyAlignment="1" applyProtection="1">
      <alignment horizontal="center" vertical="center"/>
    </xf>
    <xf numFmtId="0" fontId="20" fillId="4" borderId="46" xfId="3" applyFont="1" applyFill="1" applyBorder="1" applyAlignment="1" applyProtection="1">
      <alignment horizontal="center" vertical="center"/>
    </xf>
    <xf numFmtId="0" fontId="20" fillId="4" borderId="10" xfId="3" applyFont="1" applyFill="1" applyBorder="1" applyAlignment="1" applyProtection="1">
      <alignment horizontal="center" vertical="center"/>
    </xf>
    <xf numFmtId="0" fontId="20" fillId="4" borderId="29" xfId="3" applyFont="1" applyFill="1" applyBorder="1" applyAlignment="1" applyProtection="1">
      <alignment horizontal="center" vertical="center"/>
    </xf>
    <xf numFmtId="0" fontId="20" fillId="4" borderId="47" xfId="3" applyFont="1" applyFill="1" applyBorder="1" applyAlignment="1" applyProtection="1">
      <alignment horizontal="center" vertical="center"/>
    </xf>
    <xf numFmtId="0" fontId="20" fillId="4" borderId="14" xfId="3" applyFont="1" applyFill="1" applyBorder="1" applyAlignment="1" applyProtection="1">
      <alignment horizontal="center" vertical="center"/>
    </xf>
    <xf numFmtId="0" fontId="20" fillId="4" borderId="30" xfId="3" applyFont="1" applyFill="1" applyBorder="1" applyAlignment="1" applyProtection="1">
      <alignment horizontal="center" vertical="center"/>
    </xf>
    <xf numFmtId="0" fontId="20" fillId="4" borderId="48" xfId="3" applyFont="1" applyFill="1" applyBorder="1" applyAlignment="1" applyProtection="1">
      <alignment horizontal="center" vertical="center"/>
    </xf>
    <xf numFmtId="0" fontId="16" fillId="4" borderId="25" xfId="3" applyFont="1" applyFill="1" applyBorder="1" applyAlignment="1" applyProtection="1">
      <alignment horizontal="center" vertical="center"/>
    </xf>
    <xf numFmtId="0" fontId="16" fillId="4" borderId="31" xfId="3" applyFont="1" applyFill="1" applyBorder="1" applyAlignment="1" applyProtection="1">
      <alignment horizontal="center" vertical="center"/>
    </xf>
    <xf numFmtId="0" fontId="16" fillId="4" borderId="46" xfId="3" applyFont="1" applyFill="1" applyBorder="1" applyAlignment="1" applyProtection="1">
      <alignment horizontal="center" vertical="center"/>
    </xf>
    <xf numFmtId="179" fontId="11" fillId="4" borderId="55" xfId="3" applyNumberFormat="1" applyFont="1" applyFill="1" applyBorder="1" applyAlignment="1" applyProtection="1">
      <alignment vertical="center"/>
    </xf>
    <xf numFmtId="0" fontId="22" fillId="4" borderId="41" xfId="3" applyFont="1" applyFill="1" applyBorder="1" applyAlignment="1" applyProtection="1">
      <alignment horizontal="center" vertical="center"/>
    </xf>
    <xf numFmtId="0" fontId="16" fillId="4" borderId="14" xfId="3" applyFont="1" applyFill="1" applyBorder="1" applyAlignment="1" applyProtection="1">
      <alignment horizontal="center" vertical="center"/>
    </xf>
    <xf numFmtId="0" fontId="16" fillId="4" borderId="30" xfId="3" applyFont="1" applyFill="1" applyBorder="1" applyAlignment="1" applyProtection="1">
      <alignment horizontal="center" vertical="center"/>
    </xf>
    <xf numFmtId="0" fontId="16" fillId="4" borderId="48" xfId="3" applyFont="1" applyFill="1" applyBorder="1" applyAlignment="1" applyProtection="1">
      <alignment horizontal="center" vertical="center"/>
    </xf>
    <xf numFmtId="0" fontId="11" fillId="4" borderId="25" xfId="3" applyFont="1" applyFill="1" applyBorder="1" applyAlignment="1" applyProtection="1">
      <alignment horizontal="right" vertical="center"/>
    </xf>
    <xf numFmtId="0" fontId="11" fillId="4" borderId="31" xfId="3" applyFont="1" applyFill="1" applyBorder="1" applyAlignment="1" applyProtection="1">
      <alignment horizontal="right" vertical="center"/>
    </xf>
    <xf numFmtId="0" fontId="11" fillId="4" borderId="46" xfId="3" applyFont="1" applyFill="1" applyBorder="1" applyAlignment="1" applyProtection="1">
      <alignment horizontal="right" vertical="center"/>
    </xf>
    <xf numFmtId="178" fontId="11" fillId="4" borderId="10" xfId="3" applyNumberFormat="1" applyFont="1" applyFill="1" applyBorder="1" applyAlignment="1" applyProtection="1">
      <alignment horizontal="right" vertical="center"/>
    </xf>
    <xf numFmtId="178" fontId="11" fillId="4" borderId="29" xfId="3" applyNumberFormat="1" applyFont="1" applyFill="1" applyBorder="1" applyAlignment="1" applyProtection="1">
      <alignment horizontal="right" vertical="center"/>
    </xf>
    <xf numFmtId="178" fontId="11" fillId="4" borderId="47" xfId="3" applyNumberFormat="1" applyFont="1" applyFill="1" applyBorder="1" applyAlignment="1" applyProtection="1">
      <alignment horizontal="right" vertical="center"/>
    </xf>
    <xf numFmtId="0" fontId="11" fillId="4" borderId="54" xfId="3" applyFont="1" applyFill="1" applyBorder="1" applyAlignment="1" applyProtection="1">
      <alignment horizontal="right" vertical="center"/>
    </xf>
    <xf numFmtId="178" fontId="11" fillId="4" borderId="55" xfId="3" applyNumberFormat="1" applyFont="1" applyFill="1" applyBorder="1" applyAlignment="1" applyProtection="1">
      <alignment horizontal="right" vertical="center"/>
    </xf>
    <xf numFmtId="0" fontId="19" fillId="5" borderId="62" xfId="3" applyFont="1" applyFill="1" applyBorder="1" applyAlignment="1" applyProtection="1">
      <alignment vertical="center" shrinkToFit="1"/>
      <protection locked="0"/>
    </xf>
    <xf numFmtId="0" fontId="19" fillId="5" borderId="51" xfId="3" applyFont="1" applyFill="1" applyBorder="1" applyAlignment="1" applyProtection="1">
      <alignment vertical="center" shrinkToFit="1"/>
      <protection locked="0"/>
    </xf>
    <xf numFmtId="0" fontId="19" fillId="5" borderId="53" xfId="3" applyFont="1" applyFill="1" applyBorder="1" applyAlignment="1" applyProtection="1">
      <alignment vertical="center" shrinkToFit="1"/>
      <protection locked="0"/>
    </xf>
    <xf numFmtId="0" fontId="4" fillId="4" borderId="62" xfId="3" applyFont="1" applyFill="1" applyBorder="1" applyAlignment="1" applyProtection="1">
      <alignment horizontal="center"/>
    </xf>
    <xf numFmtId="0" fontId="4" fillId="4" borderId="63" xfId="3" applyFont="1" applyFill="1" applyBorder="1" applyAlignment="1" applyProtection="1">
      <alignment horizontal="center"/>
    </xf>
    <xf numFmtId="0" fontId="4" fillId="4" borderId="64" xfId="3" applyFont="1" applyFill="1" applyBorder="1" applyAlignment="1" applyProtection="1">
      <alignment horizontal="center"/>
    </xf>
    <xf numFmtId="0" fontId="4" fillId="4" borderId="65" xfId="3" applyFont="1" applyFill="1" applyBorder="1" applyAlignment="1" applyProtection="1">
      <alignment horizontal="center"/>
    </xf>
    <xf numFmtId="0" fontId="4" fillId="4" borderId="66" xfId="3" applyFont="1" applyFill="1" applyBorder="1" applyAlignment="1" applyProtection="1">
      <alignment horizontal="center"/>
    </xf>
    <xf numFmtId="0" fontId="4" fillId="4" borderId="68" xfId="3" applyFont="1" applyFill="1" applyBorder="1" applyAlignment="1" applyProtection="1">
      <alignment horizontal="center"/>
    </xf>
    <xf numFmtId="0" fontId="4" fillId="4" borderId="69" xfId="3" applyFont="1" applyFill="1" applyBorder="1" applyAlignment="1" applyProtection="1">
      <alignment horizontal="center"/>
    </xf>
    <xf numFmtId="0" fontId="20" fillId="4" borderId="54" xfId="3" applyFont="1" applyFill="1" applyBorder="1" applyAlignment="1" applyProtection="1">
      <alignment horizontal="center" vertical="center"/>
    </xf>
    <xf numFmtId="0" fontId="20" fillId="4" borderId="55" xfId="3" applyFont="1" applyFill="1" applyBorder="1" applyAlignment="1" applyProtection="1">
      <alignment horizontal="center" vertical="center"/>
    </xf>
    <xf numFmtId="0" fontId="20" fillId="4" borderId="56" xfId="3" applyFont="1" applyFill="1" applyBorder="1" applyAlignment="1" applyProtection="1">
      <alignment horizontal="center" vertical="center"/>
    </xf>
    <xf numFmtId="0" fontId="16" fillId="4" borderId="54" xfId="3" applyFont="1" applyFill="1" applyBorder="1" applyAlignment="1" applyProtection="1">
      <alignment horizontal="center" vertical="center"/>
    </xf>
    <xf numFmtId="0" fontId="16" fillId="4" borderId="55" xfId="3" applyFont="1" applyFill="1" applyBorder="1" applyAlignment="1" applyProtection="1">
      <alignment horizontal="center" vertical="center"/>
    </xf>
    <xf numFmtId="0" fontId="16" fillId="4" borderId="56" xfId="3" applyFont="1" applyFill="1" applyBorder="1" applyAlignment="1" applyProtection="1">
      <alignment horizontal="center" vertical="center"/>
    </xf>
    <xf numFmtId="0" fontId="25" fillId="4" borderId="16" xfId="3" applyFont="1" applyFill="1" applyBorder="1" applyAlignment="1" applyProtection="1">
      <alignment horizontal="center" vertical="center"/>
    </xf>
    <xf numFmtId="0" fontId="4" fillId="4" borderId="0" xfId="3" applyFont="1" applyFill="1" applyBorder="1" applyAlignment="1" applyProtection="1">
      <alignment horizontal="center"/>
    </xf>
    <xf numFmtId="0" fontId="4" fillId="4" borderId="27" xfId="3" applyFont="1" applyFill="1" applyBorder="1" applyAlignment="1" applyProtection="1">
      <alignment horizontal="center"/>
    </xf>
    <xf numFmtId="0" fontId="4" fillId="4" borderId="28" xfId="3" applyFont="1" applyFill="1" applyBorder="1" applyAlignment="1" applyProtection="1">
      <alignment horizontal="center"/>
    </xf>
    <xf numFmtId="177" fontId="21" fillId="4" borderId="57" xfId="3" applyNumberFormat="1" applyFont="1" applyFill="1" applyBorder="1" applyAlignment="1" applyProtection="1">
      <alignment horizontal="center" vertical="center"/>
    </xf>
    <xf numFmtId="0" fontId="4" fillId="4" borderId="17" xfId="3" applyFont="1" applyFill="1" applyBorder="1" applyAlignment="1" applyProtection="1">
      <alignment horizontal="center"/>
    </xf>
    <xf numFmtId="0" fontId="19" fillId="5" borderId="75" xfId="3" applyFont="1" applyFill="1" applyBorder="1" applyAlignment="1" applyProtection="1">
      <alignment vertical="center" shrinkToFit="1"/>
      <protection locked="0"/>
    </xf>
    <xf numFmtId="0" fontId="19" fillId="5" borderId="76" xfId="3" applyFont="1" applyFill="1" applyBorder="1" applyAlignment="1" applyProtection="1">
      <alignment vertical="center" shrinkToFit="1"/>
      <protection locked="0"/>
    </xf>
    <xf numFmtId="0" fontId="19" fillId="5" borderId="77" xfId="3" applyFont="1" applyFill="1" applyBorder="1" applyAlignment="1" applyProtection="1">
      <alignment vertical="center" shrinkToFit="1"/>
      <protection locked="0"/>
    </xf>
    <xf numFmtId="0" fontId="4" fillId="4" borderId="73" xfId="3" applyFont="1" applyFill="1" applyBorder="1" applyAlignment="1" applyProtection="1">
      <alignment horizontal="center"/>
    </xf>
    <xf numFmtId="0" fontId="4" fillId="4" borderId="74" xfId="3" applyFont="1" applyFill="1" applyBorder="1" applyAlignment="1" applyProtection="1">
      <alignment horizontal="center"/>
    </xf>
    <xf numFmtId="0" fontId="4" fillId="4" borderId="82" xfId="3" applyFont="1" applyFill="1" applyBorder="1" applyAlignment="1" applyProtection="1">
      <alignment horizontal="center"/>
    </xf>
    <xf numFmtId="0" fontId="4" fillId="4" borderId="83" xfId="3" applyFont="1" applyFill="1" applyBorder="1" applyAlignment="1" applyProtection="1">
      <alignment horizontal="center"/>
    </xf>
    <xf numFmtId="0" fontId="20" fillId="4" borderId="84" xfId="3" applyFont="1" applyFill="1" applyBorder="1" applyAlignment="1" applyProtection="1">
      <alignment horizontal="center" vertical="center"/>
    </xf>
    <xf numFmtId="0" fontId="20" fillId="4" borderId="85" xfId="3" applyFont="1" applyFill="1" applyBorder="1" applyAlignment="1" applyProtection="1">
      <alignment horizontal="center" vertical="center"/>
    </xf>
    <xf numFmtId="0" fontId="20" fillId="4" borderId="86" xfId="3" applyFont="1" applyFill="1" applyBorder="1" applyAlignment="1" applyProtection="1">
      <alignment horizontal="center" vertical="center"/>
    </xf>
    <xf numFmtId="0" fontId="16" fillId="4" borderId="84" xfId="3" applyFont="1" applyFill="1" applyBorder="1" applyAlignment="1" applyProtection="1">
      <alignment horizontal="center" vertical="center"/>
    </xf>
    <xf numFmtId="0" fontId="16" fillId="4" borderId="85" xfId="3" applyFont="1" applyFill="1" applyBorder="1" applyAlignment="1" applyProtection="1">
      <alignment horizontal="center" vertical="center"/>
    </xf>
    <xf numFmtId="177" fontId="21" fillId="4" borderId="87" xfId="3" applyNumberFormat="1" applyFont="1" applyFill="1" applyBorder="1" applyAlignment="1" applyProtection="1">
      <alignment horizontal="center" vertical="center"/>
    </xf>
    <xf numFmtId="0" fontId="24" fillId="4" borderId="88" xfId="3" applyFont="1" applyFill="1" applyBorder="1" applyAlignment="1" applyProtection="1">
      <alignment horizontal="center" vertical="center"/>
      <protection locked="0"/>
    </xf>
    <xf numFmtId="0" fontId="24" fillId="4" borderId="89" xfId="3" applyFont="1" applyFill="1" applyBorder="1" applyAlignment="1" applyProtection="1">
      <alignment horizontal="center" vertical="center"/>
      <protection locked="0"/>
    </xf>
  </cellXfs>
  <cellStyles count="5">
    <cellStyle name="標準" xfId="0" builtinId="0"/>
    <cellStyle name="標準 2" xfId="1"/>
    <cellStyle name="標準 2 2" xfId="4"/>
    <cellStyle name="標準 3" xfId="2"/>
    <cellStyle name="標準 4" xfId="3"/>
  </cellStyles>
  <dxfs count="2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10</xdr:row>
      <xdr:rowOff>0</xdr:rowOff>
    </xdr:from>
    <xdr:to>
      <xdr:col>10</xdr:col>
      <xdr:colOff>88900</xdr:colOff>
      <xdr:row>29</xdr:row>
      <xdr:rowOff>15240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1500" y="2286000"/>
          <a:ext cx="6375400" cy="327279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7620</xdr:colOff>
      <xdr:row>0</xdr:row>
      <xdr:rowOff>0</xdr:rowOff>
    </xdr:from>
    <xdr:to>
      <xdr:col>47</xdr:col>
      <xdr:colOff>121920</xdr:colOff>
      <xdr:row>2</xdr:row>
      <xdr:rowOff>99060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4434840" y="0"/>
          <a:ext cx="4076700" cy="37338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200" kern="10" spc="0">
              <a:ln>
                <a:noFill/>
              </a:ln>
              <a:solidFill>
                <a:srgbClr val="0000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戸田</a:t>
          </a:r>
          <a:r>
            <a:rPr lang="en-US" altLang="ja-JP" sz="3200" kern="10" spc="0">
              <a:ln>
                <a:noFill/>
              </a:ln>
              <a:solidFill>
                <a:srgbClr val="0000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U-12</a:t>
          </a:r>
          <a:r>
            <a:rPr lang="ja-JP" altLang="en-US" sz="3200" kern="10" spc="0">
              <a:ln>
                <a:noFill/>
              </a:ln>
              <a:solidFill>
                <a:srgbClr val="0000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リーグ勝敗表</a:t>
          </a:r>
        </a:p>
      </xdr:txBody>
    </xdr:sp>
    <xdr:clientData fLocksWithSheet="0"/>
  </xdr:twoCellAnchor>
  <xdr:twoCellAnchor>
    <xdr:from>
      <xdr:col>0</xdr:col>
      <xdr:colOff>68580</xdr:colOff>
      <xdr:row>5</xdr:row>
      <xdr:rowOff>83820</xdr:rowOff>
    </xdr:from>
    <xdr:to>
      <xdr:col>15</xdr:col>
      <xdr:colOff>76200</xdr:colOff>
      <xdr:row>8</xdr:row>
      <xdr:rowOff>45720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68580" y="723900"/>
          <a:ext cx="2316480" cy="37338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200" kern="10" spc="0">
              <a:ln>
                <a:noFill/>
              </a:ln>
              <a:solidFill>
                <a:srgbClr val="0000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◆</a:t>
          </a:r>
          <a:r>
            <a:rPr lang="en-US" altLang="ja-JP" sz="3200" kern="10" spc="0">
              <a:ln>
                <a:noFill/>
              </a:ln>
              <a:solidFill>
                <a:srgbClr val="0000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TOP</a:t>
          </a:r>
          <a:r>
            <a:rPr lang="ja-JP" altLang="en-US" sz="3200" kern="10" spc="0">
              <a:ln>
                <a:noFill/>
              </a:ln>
              <a:solidFill>
                <a:srgbClr val="0000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リーグ</a:t>
          </a:r>
        </a:p>
      </xdr:txBody>
    </xdr:sp>
    <xdr:clientData fLocksWithSheet="0"/>
  </xdr:twoCellAnchor>
  <xdr:oneCellAnchor>
    <xdr:from>
      <xdr:col>49</xdr:col>
      <xdr:colOff>7620</xdr:colOff>
      <xdr:row>0</xdr:row>
      <xdr:rowOff>0</xdr:rowOff>
    </xdr:from>
    <xdr:ext cx="457200" cy="461818"/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8240" y="0"/>
          <a:ext cx="457200" cy="46181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51</xdr:col>
      <xdr:colOff>381000</xdr:colOff>
      <xdr:row>0</xdr:row>
      <xdr:rowOff>60960</xdr:rowOff>
    </xdr:from>
    <xdr:to>
      <xdr:col>66</xdr:col>
      <xdr:colOff>53340</xdr:colOff>
      <xdr:row>3</xdr:row>
      <xdr:rowOff>53340</xdr:rowOff>
    </xdr:to>
    <xdr:sp macro="" textlink="">
      <xdr:nvSpPr>
        <xdr:cNvPr id="5" name="AutoShape 3"/>
        <xdr:cNvSpPr>
          <a:spLocks noChangeArrowheads="1"/>
        </xdr:cNvSpPr>
      </xdr:nvSpPr>
      <xdr:spPr bwMode="auto">
        <a:xfrm>
          <a:off x="9532620" y="60960"/>
          <a:ext cx="3284220" cy="403860"/>
        </a:xfrm>
        <a:prstGeom prst="wedgeRoundRectCallout">
          <a:avLst>
            <a:gd name="adj1" fmla="val -59452"/>
            <a:gd name="adj2" fmla="val 1533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黄色のセルとチーム名だけ入力できるよ〜！</a:t>
          </a:r>
        </a:p>
      </xdr:txBody>
    </xdr:sp>
    <xdr:clientData/>
  </xdr:twoCellAnchor>
  <xdr:twoCellAnchor>
    <xdr:from>
      <xdr:col>34</xdr:col>
      <xdr:colOff>68580</xdr:colOff>
      <xdr:row>5</xdr:row>
      <xdr:rowOff>83820</xdr:rowOff>
    </xdr:from>
    <xdr:to>
      <xdr:col>54</xdr:col>
      <xdr:colOff>30480</xdr:colOff>
      <xdr:row>8</xdr:row>
      <xdr:rowOff>45720</xdr:rowOff>
    </xdr:to>
    <xdr:sp macro="" textlink="">
      <xdr:nvSpPr>
        <xdr:cNvPr id="6" name="WordArt 2"/>
        <xdr:cNvSpPr>
          <a:spLocks noChangeArrowheads="1" noChangeShapeType="1" noTextEdit="1"/>
        </xdr:cNvSpPr>
      </xdr:nvSpPr>
      <xdr:spPr bwMode="auto">
        <a:xfrm>
          <a:off x="6530340" y="723900"/>
          <a:ext cx="3954780" cy="37338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200" kern="10" spc="0">
              <a:ln>
                <a:noFill/>
              </a:ln>
              <a:solidFill>
                <a:srgbClr val="0000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◆</a:t>
          </a:r>
          <a:r>
            <a:rPr lang="en-US" altLang="ja-JP" sz="3200" kern="10" spc="0">
              <a:ln>
                <a:noFill/>
              </a:ln>
              <a:solidFill>
                <a:srgbClr val="0000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CHALLENGE</a:t>
          </a:r>
          <a:r>
            <a:rPr lang="ja-JP" altLang="en-US" sz="3200" kern="10" spc="0">
              <a:ln>
                <a:noFill/>
              </a:ln>
              <a:solidFill>
                <a:srgbClr val="0000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リーグ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48"/>
  <sheetViews>
    <sheetView showGridLines="0" view="pageBreakPreview" zoomScaleNormal="100" zoomScaleSheetLayoutView="100" workbookViewId="0">
      <selection activeCell="K49" sqref="K49"/>
    </sheetView>
  </sheetViews>
  <sheetFormatPr defaultColWidth="9" defaultRowHeight="13.2"/>
  <cols>
    <col min="1" max="16384" width="9" style="107"/>
  </cols>
  <sheetData>
    <row r="6" spans="2:10" ht="28.2">
      <c r="B6" s="113" t="s">
        <v>185</v>
      </c>
      <c r="C6" s="113"/>
      <c r="D6" s="113"/>
      <c r="E6" s="113"/>
      <c r="F6" s="113"/>
      <c r="G6" s="113"/>
      <c r="H6" s="113"/>
      <c r="I6" s="113"/>
      <c r="J6" s="113"/>
    </row>
    <row r="7" spans="2:10" s="109" customFormat="1">
      <c r="B7" s="108"/>
      <c r="C7" s="108"/>
      <c r="D7" s="108"/>
      <c r="E7" s="108"/>
      <c r="F7" s="108"/>
      <c r="G7" s="108"/>
      <c r="H7" s="108"/>
      <c r="I7" s="108"/>
      <c r="J7" s="108"/>
    </row>
    <row r="8" spans="2:10" ht="28.2">
      <c r="B8" s="113" t="s">
        <v>186</v>
      </c>
      <c r="C8" s="113"/>
      <c r="D8" s="113"/>
      <c r="E8" s="113"/>
      <c r="F8" s="113"/>
      <c r="G8" s="113"/>
      <c r="H8" s="113"/>
      <c r="I8" s="113"/>
      <c r="J8" s="113"/>
    </row>
    <row r="9" spans="2:10" s="109" customFormat="1">
      <c r="B9" s="108"/>
      <c r="C9" s="108"/>
      <c r="D9" s="108"/>
      <c r="E9" s="108"/>
      <c r="F9" s="108"/>
      <c r="G9" s="108"/>
      <c r="H9" s="108"/>
      <c r="I9" s="108"/>
      <c r="J9" s="108"/>
    </row>
    <row r="10" spans="2:10" ht="28.2">
      <c r="B10" s="113"/>
      <c r="C10" s="113"/>
      <c r="D10" s="113"/>
      <c r="E10" s="113"/>
      <c r="F10" s="113"/>
      <c r="G10" s="113"/>
      <c r="H10" s="113"/>
      <c r="I10" s="113"/>
      <c r="J10" s="113"/>
    </row>
    <row r="33" spans="2:10">
      <c r="F33" s="110"/>
    </row>
    <row r="34" spans="2:10">
      <c r="E34" s="110"/>
    </row>
    <row r="36" spans="2:10">
      <c r="H36" s="110"/>
    </row>
    <row r="39" spans="2:10" ht="16.2">
      <c r="D39" s="114" t="s">
        <v>187</v>
      </c>
      <c r="E39" s="114"/>
      <c r="F39" s="114"/>
      <c r="G39" s="114"/>
      <c r="H39" s="114"/>
      <c r="I39" s="114"/>
    </row>
    <row r="40" spans="2:10">
      <c r="B40" s="111"/>
      <c r="C40" s="111"/>
      <c r="D40" s="111"/>
      <c r="E40" s="111"/>
      <c r="F40" s="111"/>
      <c r="G40" s="111"/>
      <c r="H40" s="111"/>
    </row>
    <row r="41" spans="2:10" ht="16.2">
      <c r="D41" s="115" t="s">
        <v>188</v>
      </c>
      <c r="E41" s="115"/>
      <c r="F41" s="115"/>
      <c r="G41" s="115"/>
      <c r="H41" s="115"/>
      <c r="I41" s="115"/>
    </row>
    <row r="46" spans="2:10" ht="28.5" customHeight="1">
      <c r="B46" s="112"/>
      <c r="C46" s="112"/>
      <c r="D46" s="112"/>
      <c r="E46" s="112"/>
      <c r="F46" s="112"/>
      <c r="G46" s="112"/>
      <c r="H46" s="112"/>
      <c r="I46" s="112"/>
      <c r="J46" s="112"/>
    </row>
    <row r="47" spans="2:10" ht="28.5" customHeight="1">
      <c r="B47" s="112"/>
      <c r="C47" s="112"/>
      <c r="D47" s="112"/>
      <c r="E47" s="112"/>
      <c r="F47" s="112"/>
      <c r="G47" s="112"/>
      <c r="H47" s="112"/>
      <c r="I47" s="112"/>
      <c r="J47" s="112"/>
    </row>
    <row r="48" spans="2:10" ht="19.2">
      <c r="B48" s="112"/>
      <c r="C48" s="112"/>
      <c r="D48" s="112"/>
      <c r="E48" s="112"/>
      <c r="F48" s="112"/>
      <c r="G48" s="112"/>
      <c r="H48" s="112"/>
      <c r="I48" s="112"/>
      <c r="J48" s="112"/>
    </row>
  </sheetData>
  <mergeCells count="8">
    <mergeCell ref="B47:J47"/>
    <mergeCell ref="B48:J48"/>
    <mergeCell ref="B6:J6"/>
    <mergeCell ref="B8:J8"/>
    <mergeCell ref="B10:J10"/>
    <mergeCell ref="D39:I39"/>
    <mergeCell ref="D41:I41"/>
    <mergeCell ref="B46:J46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55"/>
  <sheetViews>
    <sheetView showGridLines="0" view="pageBreakPreview" topLeftCell="A28" zoomScaleNormal="100" zoomScaleSheetLayoutView="100" workbookViewId="0">
      <selection activeCell="P43" sqref="P43"/>
    </sheetView>
  </sheetViews>
  <sheetFormatPr defaultColWidth="8.88671875" defaultRowHeight="13.2"/>
  <cols>
    <col min="1" max="1" width="2.77734375" style="85" customWidth="1"/>
    <col min="2" max="2" width="4.109375" style="106" customWidth="1"/>
    <col min="3" max="3" width="11.109375" style="85" bestFit="1" customWidth="1"/>
    <col min="4" max="4" width="1.6640625" style="85" customWidth="1"/>
    <col min="5" max="13" width="9" style="85" customWidth="1"/>
    <col min="14" max="14" width="2.77734375" style="85" customWidth="1"/>
    <col min="15" max="28" width="8.77734375" style="85" customWidth="1"/>
    <col min="29" max="16384" width="8.88671875" style="85"/>
  </cols>
  <sheetData>
    <row r="1" spans="2:13" ht="20.25" customHeight="1">
      <c r="B1" s="83" t="s">
        <v>96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2:13" s="89" customFormat="1" ht="9">
      <c r="B2" s="86"/>
      <c r="C2" s="87"/>
      <c r="D2" s="87"/>
      <c r="E2" s="87"/>
      <c r="F2" s="88"/>
      <c r="G2" s="88"/>
      <c r="H2" s="88"/>
      <c r="I2" s="88"/>
      <c r="J2" s="88"/>
      <c r="K2" s="87"/>
      <c r="L2" s="88"/>
      <c r="M2" s="88"/>
    </row>
    <row r="3" spans="2:13" s="95" customFormat="1" ht="13.8">
      <c r="B3" s="90" t="s">
        <v>97</v>
      </c>
      <c r="C3" s="91" t="s">
        <v>98</v>
      </c>
      <c r="D3" s="92"/>
      <c r="E3" s="93" t="s">
        <v>99</v>
      </c>
      <c r="F3" s="94"/>
      <c r="G3" s="94"/>
      <c r="H3" s="94"/>
      <c r="I3" s="94"/>
      <c r="J3" s="94"/>
      <c r="K3" s="92"/>
      <c r="L3" s="94"/>
      <c r="M3" s="94"/>
    </row>
    <row r="4" spans="2:13" s="95" customFormat="1" ht="13.8">
      <c r="B4" s="90"/>
      <c r="C4" s="96"/>
      <c r="D4" s="92"/>
      <c r="E4" s="93" t="s">
        <v>100</v>
      </c>
      <c r="F4" s="94"/>
      <c r="G4" s="94"/>
      <c r="H4" s="94"/>
      <c r="I4" s="94"/>
      <c r="J4" s="94"/>
      <c r="K4" s="92"/>
      <c r="L4" s="94"/>
      <c r="M4" s="94"/>
    </row>
    <row r="5" spans="2:13" s="89" customFormat="1" ht="9">
      <c r="B5" s="86"/>
      <c r="C5" s="97"/>
      <c r="D5" s="87"/>
      <c r="E5" s="87"/>
      <c r="F5" s="88"/>
      <c r="G5" s="88"/>
      <c r="H5" s="88"/>
      <c r="I5" s="88"/>
      <c r="J5" s="88"/>
      <c r="K5" s="87"/>
      <c r="L5" s="88"/>
      <c r="M5" s="88"/>
    </row>
    <row r="6" spans="2:13" s="95" customFormat="1" ht="13.8">
      <c r="B6" s="90" t="s">
        <v>101</v>
      </c>
      <c r="C6" s="91" t="s">
        <v>102</v>
      </c>
      <c r="D6" s="92"/>
      <c r="E6" s="93" t="s">
        <v>103</v>
      </c>
      <c r="F6" s="94"/>
      <c r="G6" s="94"/>
      <c r="H6" s="94"/>
      <c r="I6" s="94"/>
      <c r="J6" s="94"/>
      <c r="K6" s="92"/>
      <c r="L6" s="94"/>
      <c r="M6" s="94"/>
    </row>
    <row r="7" spans="2:13" s="89" customFormat="1" ht="9">
      <c r="B7" s="86"/>
      <c r="C7" s="97"/>
      <c r="D7" s="87"/>
      <c r="E7" s="87"/>
      <c r="F7" s="88"/>
      <c r="G7" s="88"/>
      <c r="H7" s="88"/>
      <c r="I7" s="88"/>
      <c r="J7" s="88"/>
      <c r="K7" s="87"/>
      <c r="L7" s="88"/>
      <c r="M7" s="88"/>
    </row>
    <row r="8" spans="2:13" s="95" customFormat="1" ht="13.8">
      <c r="B8" s="90" t="s">
        <v>104</v>
      </c>
      <c r="C8" s="91" t="s">
        <v>105</v>
      </c>
      <c r="D8" s="92"/>
      <c r="E8" s="93" t="s">
        <v>106</v>
      </c>
      <c r="F8" s="94"/>
      <c r="G8" s="94"/>
      <c r="H8" s="94"/>
      <c r="I8" s="94"/>
      <c r="J8" s="94"/>
      <c r="K8" s="92"/>
      <c r="L8" s="94"/>
      <c r="M8" s="94"/>
    </row>
    <row r="9" spans="2:13" s="89" customFormat="1" ht="9">
      <c r="B9" s="86"/>
      <c r="C9" s="97"/>
      <c r="D9" s="87"/>
      <c r="E9" s="87"/>
      <c r="F9" s="88"/>
      <c r="G9" s="88"/>
      <c r="H9" s="88"/>
      <c r="I9" s="88"/>
      <c r="J9" s="88"/>
      <c r="K9" s="87"/>
      <c r="L9" s="88"/>
      <c r="M9" s="88"/>
    </row>
    <row r="10" spans="2:13" s="95" customFormat="1" ht="13.8">
      <c r="B10" s="90" t="s">
        <v>107</v>
      </c>
      <c r="C10" s="91" t="s">
        <v>108</v>
      </c>
      <c r="D10" s="92"/>
      <c r="E10" s="93" t="s">
        <v>109</v>
      </c>
      <c r="F10" s="94"/>
      <c r="G10" s="94"/>
      <c r="H10" s="94"/>
      <c r="I10" s="94"/>
      <c r="J10" s="94"/>
      <c r="K10" s="92"/>
      <c r="L10" s="94"/>
      <c r="M10" s="94"/>
    </row>
    <row r="11" spans="2:13" s="95" customFormat="1" ht="13.8">
      <c r="B11" s="90"/>
      <c r="C11" s="91"/>
      <c r="D11" s="92"/>
      <c r="E11" s="93" t="s">
        <v>110</v>
      </c>
      <c r="F11" s="94"/>
      <c r="G11" s="94"/>
      <c r="H11" s="94"/>
      <c r="I11" s="94"/>
      <c r="J11" s="94"/>
      <c r="K11" s="92"/>
      <c r="L11" s="94"/>
      <c r="M11" s="94"/>
    </row>
    <row r="12" spans="2:13" s="89" customFormat="1" ht="9">
      <c r="B12" s="86"/>
      <c r="C12" s="97"/>
      <c r="D12" s="87"/>
      <c r="E12" s="98"/>
      <c r="F12" s="88"/>
      <c r="G12" s="88"/>
      <c r="H12" s="88"/>
      <c r="I12" s="88"/>
      <c r="J12" s="88"/>
      <c r="K12" s="87"/>
      <c r="L12" s="88"/>
      <c r="M12" s="88"/>
    </row>
    <row r="13" spans="2:13" s="95" customFormat="1" ht="13.8">
      <c r="B13" s="90" t="s">
        <v>111</v>
      </c>
      <c r="C13" s="91" t="s">
        <v>112</v>
      </c>
      <c r="D13" s="92"/>
      <c r="E13" s="93" t="s">
        <v>113</v>
      </c>
      <c r="F13" s="94"/>
      <c r="G13" s="94"/>
      <c r="H13" s="94"/>
      <c r="I13" s="94"/>
      <c r="J13" s="94"/>
      <c r="K13" s="92"/>
      <c r="L13" s="94"/>
      <c r="M13" s="94"/>
    </row>
    <row r="14" spans="2:13" s="89" customFormat="1" ht="9">
      <c r="B14" s="86"/>
      <c r="C14" s="97"/>
      <c r="D14" s="87"/>
      <c r="E14" s="87"/>
      <c r="F14" s="88"/>
      <c r="G14" s="88"/>
      <c r="H14" s="88"/>
      <c r="I14" s="88"/>
      <c r="J14" s="88"/>
      <c r="K14" s="87"/>
      <c r="L14" s="88"/>
      <c r="M14" s="88"/>
    </row>
    <row r="15" spans="2:13" s="95" customFormat="1" ht="13.8">
      <c r="B15" s="90" t="s">
        <v>114</v>
      </c>
      <c r="C15" s="91" t="s">
        <v>115</v>
      </c>
      <c r="D15" s="92"/>
      <c r="E15" s="93" t="s">
        <v>116</v>
      </c>
      <c r="F15" s="94"/>
      <c r="G15" s="94"/>
      <c r="H15" s="94"/>
      <c r="I15" s="94"/>
      <c r="J15" s="94"/>
      <c r="K15" s="92"/>
      <c r="L15" s="94"/>
      <c r="M15" s="94"/>
    </row>
    <row r="16" spans="2:13" s="89" customFormat="1" ht="9">
      <c r="B16" s="86"/>
      <c r="C16" s="97"/>
      <c r="D16" s="87"/>
      <c r="E16" s="87"/>
      <c r="F16" s="88"/>
      <c r="G16" s="88"/>
      <c r="H16" s="88"/>
      <c r="I16" s="88"/>
      <c r="J16" s="88"/>
      <c r="K16" s="87"/>
      <c r="L16" s="88"/>
      <c r="M16" s="88"/>
    </row>
    <row r="17" spans="2:13" s="95" customFormat="1" ht="13.8">
      <c r="B17" s="90" t="s">
        <v>117</v>
      </c>
      <c r="C17" s="96" t="s">
        <v>118</v>
      </c>
      <c r="D17" s="92"/>
      <c r="E17" s="92" t="s">
        <v>119</v>
      </c>
      <c r="F17" s="94"/>
      <c r="G17" s="94"/>
      <c r="H17" s="94"/>
      <c r="I17" s="94"/>
      <c r="J17" s="94"/>
      <c r="K17" s="92"/>
      <c r="L17" s="94"/>
      <c r="M17" s="94"/>
    </row>
    <row r="18" spans="2:13" s="95" customFormat="1" ht="13.8">
      <c r="B18" s="90"/>
      <c r="C18" s="96"/>
      <c r="D18" s="92"/>
      <c r="E18" s="92" t="s">
        <v>120</v>
      </c>
      <c r="F18" s="94"/>
      <c r="G18" s="94"/>
      <c r="H18" s="94"/>
      <c r="I18" s="94"/>
      <c r="J18" s="94"/>
      <c r="K18" s="92"/>
      <c r="L18" s="94"/>
      <c r="M18" s="94"/>
    </row>
    <row r="19" spans="2:13" s="95" customFormat="1" ht="13.8">
      <c r="B19" s="90"/>
      <c r="C19" s="96"/>
      <c r="D19" s="92"/>
      <c r="E19" s="92" t="s">
        <v>121</v>
      </c>
      <c r="F19" s="94"/>
      <c r="G19" s="94"/>
      <c r="H19" s="94"/>
      <c r="I19" s="94"/>
      <c r="J19" s="94"/>
      <c r="K19" s="92"/>
      <c r="L19" s="94"/>
      <c r="M19" s="94"/>
    </row>
    <row r="20" spans="2:13" s="95" customFormat="1" ht="13.8">
      <c r="B20" s="90"/>
      <c r="C20" s="96"/>
      <c r="D20" s="92"/>
      <c r="E20" s="92" t="s">
        <v>122</v>
      </c>
      <c r="F20" s="94"/>
      <c r="G20" s="94"/>
      <c r="H20" s="94"/>
      <c r="I20" s="94"/>
      <c r="J20" s="94"/>
      <c r="K20" s="92"/>
      <c r="L20" s="94"/>
      <c r="M20" s="94"/>
    </row>
    <row r="21" spans="2:13" s="89" customFormat="1" ht="9">
      <c r="B21" s="86"/>
      <c r="C21" s="97"/>
      <c r="D21" s="87"/>
      <c r="E21" s="87"/>
      <c r="F21" s="88"/>
      <c r="G21" s="88"/>
      <c r="H21" s="88"/>
      <c r="I21" s="88"/>
      <c r="J21" s="88"/>
      <c r="K21" s="87"/>
      <c r="L21" s="88"/>
      <c r="M21" s="88"/>
    </row>
    <row r="22" spans="2:13" s="95" customFormat="1" ht="13.8">
      <c r="B22" s="90" t="s">
        <v>123</v>
      </c>
      <c r="C22" s="91" t="s">
        <v>124</v>
      </c>
      <c r="D22" s="92"/>
      <c r="E22" s="93" t="s">
        <v>125</v>
      </c>
      <c r="F22" s="94"/>
      <c r="G22" s="94"/>
      <c r="H22" s="94"/>
      <c r="I22" s="94"/>
      <c r="J22" s="94"/>
      <c r="K22" s="92"/>
      <c r="L22" s="94"/>
      <c r="M22" s="94"/>
    </row>
    <row r="23" spans="2:13" s="95" customFormat="1" ht="13.8">
      <c r="B23" s="90"/>
      <c r="C23" s="91"/>
      <c r="D23" s="92"/>
      <c r="E23" s="93" t="s">
        <v>126</v>
      </c>
      <c r="F23" s="94"/>
      <c r="G23" s="94"/>
      <c r="H23" s="94"/>
      <c r="I23" s="94"/>
      <c r="J23" s="94"/>
      <c r="K23" s="92"/>
      <c r="L23" s="94"/>
      <c r="M23" s="94"/>
    </row>
    <row r="24" spans="2:13" s="95" customFormat="1" ht="13.8">
      <c r="B24" s="90"/>
      <c r="C24" s="91"/>
      <c r="D24" s="92"/>
      <c r="E24" s="93" t="s">
        <v>127</v>
      </c>
      <c r="F24" s="94"/>
      <c r="G24" s="94"/>
      <c r="H24" s="94"/>
      <c r="I24" s="94"/>
      <c r="J24" s="94"/>
      <c r="K24" s="92"/>
      <c r="L24" s="94"/>
      <c r="M24" s="94"/>
    </row>
    <row r="25" spans="2:13" s="89" customFormat="1" ht="9">
      <c r="B25" s="86"/>
      <c r="C25" s="99"/>
      <c r="D25" s="87"/>
      <c r="E25" s="98"/>
      <c r="F25" s="88"/>
      <c r="G25" s="88"/>
      <c r="H25" s="88"/>
      <c r="I25" s="88"/>
      <c r="J25" s="88"/>
      <c r="K25" s="87"/>
      <c r="L25" s="88"/>
      <c r="M25" s="88"/>
    </row>
    <row r="26" spans="2:13" s="95" customFormat="1" ht="13.8">
      <c r="B26" s="90" t="s">
        <v>128</v>
      </c>
      <c r="C26" s="96" t="s">
        <v>129</v>
      </c>
      <c r="D26" s="92"/>
      <c r="E26" s="93" t="s">
        <v>130</v>
      </c>
      <c r="F26" s="94"/>
      <c r="G26" s="94"/>
      <c r="H26" s="94"/>
      <c r="I26" s="94"/>
      <c r="J26" s="94"/>
      <c r="K26" s="92"/>
      <c r="L26" s="94"/>
      <c r="M26" s="94"/>
    </row>
    <row r="27" spans="2:13" s="95" customFormat="1" ht="13.8">
      <c r="B27" s="90"/>
      <c r="C27" s="96"/>
      <c r="D27" s="92"/>
      <c r="E27" s="93" t="s">
        <v>131</v>
      </c>
      <c r="F27" s="94"/>
      <c r="G27" s="94"/>
      <c r="H27" s="94"/>
      <c r="I27" s="94"/>
      <c r="J27" s="94"/>
      <c r="K27" s="92"/>
      <c r="L27" s="94"/>
      <c r="M27" s="94"/>
    </row>
    <row r="28" spans="2:13" s="95" customFormat="1" ht="13.8">
      <c r="B28" s="90"/>
      <c r="C28" s="96"/>
      <c r="D28" s="92"/>
      <c r="E28" s="93" t="s">
        <v>132</v>
      </c>
      <c r="F28" s="94"/>
      <c r="G28" s="94"/>
      <c r="H28" s="94"/>
      <c r="I28" s="94"/>
      <c r="J28" s="94"/>
      <c r="K28" s="92"/>
      <c r="L28" s="94"/>
      <c r="M28" s="94"/>
    </row>
    <row r="29" spans="2:13" s="95" customFormat="1" ht="13.8">
      <c r="B29" s="90"/>
      <c r="C29" s="96"/>
      <c r="D29" s="92"/>
      <c r="E29" s="93" t="s">
        <v>133</v>
      </c>
      <c r="F29" s="94"/>
      <c r="G29" s="94"/>
      <c r="H29" s="94"/>
      <c r="I29" s="94"/>
      <c r="J29" s="94"/>
      <c r="K29" s="92"/>
      <c r="L29" s="94"/>
      <c r="M29" s="94"/>
    </row>
    <row r="30" spans="2:13" s="89" customFormat="1" ht="9">
      <c r="B30" s="86"/>
      <c r="C30" s="97"/>
      <c r="D30" s="87"/>
      <c r="E30" s="98"/>
      <c r="F30" s="88"/>
      <c r="G30" s="88"/>
      <c r="H30" s="88"/>
      <c r="I30" s="88"/>
      <c r="J30" s="88"/>
      <c r="K30" s="87"/>
      <c r="L30" s="88"/>
      <c r="M30" s="88"/>
    </row>
    <row r="31" spans="2:13" s="95" customFormat="1" ht="13.8">
      <c r="B31" s="90" t="s">
        <v>134</v>
      </c>
      <c r="C31" s="91" t="s">
        <v>135</v>
      </c>
      <c r="D31" s="92"/>
      <c r="E31" s="100" t="s">
        <v>13</v>
      </c>
      <c r="F31" s="94"/>
      <c r="G31" s="94"/>
      <c r="H31" s="94"/>
      <c r="I31" s="94"/>
      <c r="J31" s="94"/>
      <c r="K31" s="92"/>
      <c r="L31" s="94"/>
      <c r="M31" s="94"/>
    </row>
    <row r="32" spans="2:13" s="95" customFormat="1" ht="13.8">
      <c r="B32" s="90"/>
      <c r="C32" s="91"/>
      <c r="D32" s="92"/>
      <c r="E32" s="101" t="s">
        <v>136</v>
      </c>
      <c r="F32" s="94"/>
      <c r="G32" s="94"/>
      <c r="H32" s="94"/>
      <c r="I32" s="94"/>
      <c r="J32" s="94"/>
      <c r="K32" s="92"/>
      <c r="L32" s="94"/>
      <c r="M32" s="94"/>
    </row>
    <row r="33" spans="2:13" s="95" customFormat="1" ht="13.8">
      <c r="B33" s="90"/>
      <c r="C33" s="91"/>
      <c r="D33" s="92"/>
      <c r="E33" s="93" t="s">
        <v>137</v>
      </c>
      <c r="F33" s="94"/>
      <c r="G33" s="94"/>
      <c r="H33" s="94"/>
      <c r="I33" s="94"/>
      <c r="J33" s="94"/>
      <c r="K33" s="92"/>
      <c r="L33" s="94"/>
      <c r="M33" s="94"/>
    </row>
    <row r="34" spans="2:13" s="95" customFormat="1" ht="13.8">
      <c r="B34" s="90"/>
      <c r="C34" s="91"/>
      <c r="D34" s="92"/>
      <c r="E34" s="93" t="s">
        <v>138</v>
      </c>
      <c r="F34" s="94"/>
      <c r="G34" s="94"/>
      <c r="H34" s="94"/>
      <c r="I34" s="94"/>
      <c r="J34" s="94"/>
      <c r="K34" s="92"/>
      <c r="L34" s="94"/>
      <c r="M34" s="94"/>
    </row>
    <row r="35" spans="2:13" s="95" customFormat="1" ht="13.8">
      <c r="B35" s="90"/>
      <c r="C35" s="91"/>
      <c r="D35" s="92"/>
      <c r="E35" s="101" t="s">
        <v>45</v>
      </c>
      <c r="F35" s="94"/>
      <c r="G35" s="94"/>
      <c r="H35" s="94"/>
      <c r="I35" s="94"/>
      <c r="J35" s="94"/>
      <c r="K35" s="92"/>
      <c r="L35" s="94"/>
      <c r="M35" s="94"/>
    </row>
    <row r="36" spans="2:13" s="95" customFormat="1" ht="13.8">
      <c r="B36" s="90"/>
      <c r="C36" s="91"/>
      <c r="D36" s="92"/>
      <c r="E36" s="101" t="s">
        <v>139</v>
      </c>
      <c r="F36" s="94"/>
      <c r="G36" s="94"/>
      <c r="H36" s="94"/>
      <c r="I36" s="94"/>
      <c r="J36" s="94"/>
      <c r="K36" s="92"/>
      <c r="L36" s="94"/>
      <c r="M36" s="94"/>
    </row>
    <row r="37" spans="2:13" s="89" customFormat="1" ht="9">
      <c r="B37" s="86"/>
      <c r="C37" s="99"/>
      <c r="D37" s="87"/>
      <c r="F37" s="88"/>
      <c r="G37" s="88"/>
      <c r="H37" s="88"/>
      <c r="I37" s="88"/>
      <c r="J37" s="88"/>
      <c r="K37" s="87"/>
      <c r="L37" s="88"/>
      <c r="M37" s="88"/>
    </row>
    <row r="38" spans="2:13" s="95" customFormat="1" ht="13.8">
      <c r="B38" s="90" t="s">
        <v>140</v>
      </c>
      <c r="C38" s="91" t="s">
        <v>141</v>
      </c>
      <c r="D38" s="92"/>
      <c r="E38" s="93" t="s">
        <v>142</v>
      </c>
      <c r="F38" s="94"/>
      <c r="G38" s="94"/>
      <c r="H38" s="94"/>
      <c r="I38" s="94"/>
      <c r="J38" s="94"/>
      <c r="K38" s="92"/>
      <c r="L38" s="94"/>
      <c r="M38" s="94"/>
    </row>
    <row r="39" spans="2:13" s="89" customFormat="1" ht="9">
      <c r="B39" s="86"/>
      <c r="C39" s="97"/>
      <c r="D39" s="87"/>
      <c r="E39" s="87"/>
      <c r="F39" s="88"/>
      <c r="G39" s="88"/>
      <c r="H39" s="88"/>
      <c r="I39" s="88"/>
      <c r="J39" s="88"/>
      <c r="K39" s="87"/>
      <c r="L39" s="88"/>
      <c r="M39" s="88"/>
    </row>
    <row r="40" spans="2:13" s="95" customFormat="1" ht="13.8">
      <c r="B40" s="90" t="s">
        <v>143</v>
      </c>
      <c r="C40" s="91" t="s">
        <v>144</v>
      </c>
      <c r="D40" s="92"/>
      <c r="E40" s="93" t="s">
        <v>145</v>
      </c>
      <c r="F40" s="94"/>
      <c r="G40" s="94"/>
      <c r="H40" s="94"/>
      <c r="I40" s="94"/>
      <c r="J40" s="94"/>
      <c r="K40" s="92"/>
      <c r="L40" s="94"/>
      <c r="M40" s="94"/>
    </row>
    <row r="41" spans="2:13" s="89" customFormat="1" ht="9">
      <c r="B41" s="86"/>
      <c r="C41" s="97"/>
      <c r="D41" s="87"/>
      <c r="E41" s="87"/>
      <c r="F41" s="88"/>
      <c r="G41" s="88"/>
      <c r="H41" s="88"/>
      <c r="I41" s="88"/>
      <c r="J41" s="88"/>
      <c r="K41" s="87"/>
      <c r="L41" s="88"/>
      <c r="M41" s="88"/>
    </row>
    <row r="42" spans="2:13" s="95" customFormat="1" ht="13.8">
      <c r="B42" s="90" t="s">
        <v>146</v>
      </c>
      <c r="C42" s="96" t="s">
        <v>147</v>
      </c>
      <c r="D42" s="92"/>
      <c r="E42" s="92" t="s">
        <v>148</v>
      </c>
      <c r="F42" s="94"/>
      <c r="G42" s="94"/>
      <c r="H42" s="94"/>
      <c r="I42" s="94"/>
      <c r="J42" s="94"/>
      <c r="K42" s="92"/>
      <c r="L42" s="94"/>
      <c r="M42" s="94"/>
    </row>
    <row r="43" spans="2:13" s="89" customFormat="1" ht="9">
      <c r="B43" s="86"/>
      <c r="C43" s="97"/>
      <c r="D43" s="87"/>
      <c r="E43" s="87"/>
      <c r="F43" s="88"/>
      <c r="G43" s="88"/>
      <c r="H43" s="88"/>
      <c r="I43" s="88"/>
      <c r="J43" s="88"/>
      <c r="K43" s="87"/>
      <c r="L43" s="88"/>
      <c r="M43" s="88"/>
    </row>
    <row r="44" spans="2:13" s="95" customFormat="1" ht="13.8">
      <c r="B44" s="90" t="s">
        <v>149</v>
      </c>
      <c r="C44" s="96" t="s">
        <v>150</v>
      </c>
      <c r="D44" s="92"/>
      <c r="E44" s="92" t="s">
        <v>151</v>
      </c>
      <c r="F44" s="94"/>
      <c r="G44" s="94"/>
      <c r="H44" s="94"/>
      <c r="I44" s="94"/>
      <c r="J44" s="94"/>
      <c r="K44" s="92"/>
      <c r="L44" s="94"/>
      <c r="M44" s="94"/>
    </row>
    <row r="45" spans="2:13" s="89" customFormat="1" ht="9">
      <c r="B45" s="86"/>
      <c r="C45" s="97"/>
      <c r="D45" s="87"/>
      <c r="E45" s="87"/>
      <c r="F45" s="88"/>
      <c r="G45" s="88"/>
      <c r="H45" s="88"/>
      <c r="I45" s="88"/>
      <c r="J45" s="88"/>
      <c r="K45" s="87"/>
      <c r="L45" s="88"/>
      <c r="M45" s="88"/>
    </row>
    <row r="46" spans="2:13" s="95" customFormat="1" ht="13.8">
      <c r="B46" s="90" t="s">
        <v>152</v>
      </c>
      <c r="C46" s="96" t="s">
        <v>153</v>
      </c>
      <c r="D46" s="92"/>
      <c r="E46" s="92" t="s">
        <v>154</v>
      </c>
      <c r="F46" s="94"/>
      <c r="G46" s="94"/>
      <c r="H46" s="94"/>
      <c r="I46" s="94"/>
      <c r="J46" s="94"/>
      <c r="K46" s="92"/>
      <c r="L46" s="94"/>
      <c r="M46" s="94"/>
    </row>
    <row r="47" spans="2:13" s="89" customFormat="1" ht="9">
      <c r="B47" s="86"/>
      <c r="C47" s="97"/>
      <c r="D47" s="87"/>
      <c r="E47" s="87"/>
      <c r="F47" s="88"/>
      <c r="G47" s="88"/>
      <c r="H47" s="88"/>
      <c r="I47" s="88"/>
      <c r="J47" s="88"/>
      <c r="K47" s="87"/>
      <c r="L47" s="88"/>
      <c r="M47" s="88"/>
    </row>
    <row r="48" spans="2:13" s="95" customFormat="1" ht="13.8">
      <c r="B48" s="90" t="s">
        <v>155</v>
      </c>
      <c r="C48" s="96" t="s">
        <v>156</v>
      </c>
      <c r="D48" s="92"/>
      <c r="E48" s="92" t="s">
        <v>157</v>
      </c>
      <c r="F48" s="94"/>
      <c r="G48" s="94"/>
      <c r="H48" s="94"/>
      <c r="I48" s="94"/>
      <c r="J48" s="94"/>
      <c r="K48" s="92"/>
      <c r="L48" s="94"/>
      <c r="M48" s="94"/>
    </row>
    <row r="49" spans="2:13" s="95" customFormat="1" ht="13.8">
      <c r="B49" s="90"/>
      <c r="C49" s="96"/>
      <c r="D49" s="92"/>
      <c r="E49" s="92"/>
      <c r="F49" s="94"/>
      <c r="G49" s="94"/>
      <c r="H49" s="94"/>
      <c r="I49" s="94"/>
      <c r="J49" s="94"/>
      <c r="K49" s="92"/>
      <c r="L49" s="94"/>
      <c r="M49" s="94"/>
    </row>
    <row r="50" spans="2:13" s="95" customFormat="1" ht="13.8">
      <c r="B50" s="90" t="s">
        <v>158</v>
      </c>
      <c r="C50" s="96" t="s">
        <v>159</v>
      </c>
      <c r="D50" s="92"/>
      <c r="E50" s="92" t="s">
        <v>160</v>
      </c>
      <c r="F50" s="94"/>
      <c r="G50" s="94"/>
      <c r="H50" s="94"/>
      <c r="I50" s="94"/>
      <c r="J50" s="94"/>
      <c r="K50" s="92"/>
      <c r="L50" s="94"/>
      <c r="M50" s="94"/>
    </row>
    <row r="51" spans="2:13" s="95" customFormat="1" ht="13.8">
      <c r="B51" s="90"/>
      <c r="C51" s="96"/>
      <c r="D51" s="92"/>
      <c r="E51" s="92" t="s">
        <v>161</v>
      </c>
      <c r="F51" s="94"/>
      <c r="G51" s="94"/>
      <c r="H51" s="94"/>
      <c r="I51" s="94"/>
      <c r="J51" s="94"/>
      <c r="K51" s="92"/>
      <c r="L51" s="94"/>
      <c r="M51" s="94"/>
    </row>
    <row r="52" spans="2:13" s="89" customFormat="1" ht="9">
      <c r="B52" s="86"/>
      <c r="C52" s="97"/>
      <c r="D52" s="87"/>
      <c r="E52" s="87"/>
      <c r="F52" s="88"/>
      <c r="G52" s="88"/>
      <c r="H52" s="88"/>
      <c r="I52" s="88"/>
      <c r="J52" s="88"/>
      <c r="K52" s="87"/>
      <c r="L52" s="88"/>
      <c r="M52" s="88"/>
    </row>
    <row r="53" spans="2:13" s="95" customFormat="1" ht="13.8">
      <c r="B53" s="90" t="s">
        <v>162</v>
      </c>
      <c r="C53" s="96" t="s">
        <v>163</v>
      </c>
      <c r="D53" s="92"/>
      <c r="E53" s="92" t="s">
        <v>164</v>
      </c>
      <c r="F53" s="94"/>
      <c r="G53" s="94"/>
      <c r="H53" s="94"/>
      <c r="I53" s="94"/>
      <c r="J53" s="94"/>
      <c r="K53" s="92"/>
      <c r="L53" s="94"/>
      <c r="M53" s="94"/>
    </row>
    <row r="54" spans="2:13" s="95" customFormat="1" ht="13.8">
      <c r="B54" s="90"/>
      <c r="C54" s="96"/>
      <c r="D54" s="92"/>
      <c r="E54" s="92" t="s">
        <v>165</v>
      </c>
      <c r="F54" s="94"/>
      <c r="G54" s="94"/>
      <c r="H54" s="94"/>
      <c r="I54" s="94"/>
      <c r="J54" s="94"/>
      <c r="K54" s="92"/>
      <c r="L54" s="94"/>
      <c r="M54" s="94"/>
    </row>
    <row r="55" spans="2:13" s="95" customFormat="1" ht="13.8">
      <c r="B55" s="90"/>
      <c r="C55" s="96"/>
      <c r="D55" s="92"/>
      <c r="E55" s="101" t="s">
        <v>166</v>
      </c>
      <c r="F55" s="94"/>
      <c r="G55" s="94"/>
      <c r="H55" s="94"/>
      <c r="I55" s="94"/>
      <c r="J55" s="94"/>
      <c r="K55" s="92"/>
      <c r="L55" s="94"/>
      <c r="M55" s="94"/>
    </row>
    <row r="56" spans="2:13" s="89" customFormat="1" ht="9">
      <c r="B56" s="86"/>
      <c r="C56" s="99"/>
      <c r="D56" s="87"/>
      <c r="E56" s="98"/>
      <c r="F56" s="88"/>
      <c r="G56" s="88"/>
      <c r="H56" s="88"/>
      <c r="I56" s="88"/>
      <c r="J56" s="88"/>
      <c r="K56" s="87"/>
      <c r="L56" s="88"/>
      <c r="M56" s="88"/>
    </row>
    <row r="57" spans="2:13" s="95" customFormat="1" ht="13.8">
      <c r="B57" s="90" t="s">
        <v>167</v>
      </c>
      <c r="C57" s="96" t="s">
        <v>168</v>
      </c>
      <c r="D57" s="92"/>
      <c r="E57" s="93" t="s">
        <v>169</v>
      </c>
      <c r="F57" s="94"/>
      <c r="G57" s="94"/>
      <c r="H57" s="94"/>
      <c r="I57" s="94"/>
      <c r="J57" s="94"/>
      <c r="K57" s="92"/>
      <c r="L57" s="94"/>
      <c r="M57" s="94"/>
    </row>
    <row r="58" spans="2:13" s="95" customFormat="1" ht="13.8">
      <c r="B58" s="90"/>
      <c r="C58" s="96"/>
      <c r="D58" s="92"/>
      <c r="E58" s="93" t="s">
        <v>170</v>
      </c>
      <c r="F58" s="94"/>
      <c r="G58" s="94"/>
      <c r="H58" s="94"/>
      <c r="I58" s="94"/>
      <c r="J58" s="94"/>
      <c r="K58" s="92"/>
      <c r="L58" s="94"/>
      <c r="M58" s="94"/>
    </row>
    <row r="59" spans="2:13" s="89" customFormat="1" ht="9">
      <c r="B59" s="86"/>
      <c r="C59" s="97"/>
      <c r="D59" s="87"/>
      <c r="E59" s="98"/>
      <c r="F59" s="88"/>
      <c r="G59" s="88"/>
      <c r="H59" s="88"/>
      <c r="I59" s="88"/>
      <c r="J59" s="88"/>
      <c r="K59" s="87"/>
      <c r="L59" s="88"/>
      <c r="M59" s="88"/>
    </row>
    <row r="60" spans="2:13" s="95" customFormat="1" ht="13.8">
      <c r="B60" s="90" t="s">
        <v>171</v>
      </c>
      <c r="C60" s="91" t="s">
        <v>172</v>
      </c>
      <c r="D60" s="92"/>
      <c r="E60" s="101" t="s">
        <v>173</v>
      </c>
      <c r="F60" s="94"/>
      <c r="G60" s="94"/>
      <c r="H60" s="94"/>
      <c r="I60" s="94"/>
      <c r="J60" s="94"/>
      <c r="K60" s="92"/>
      <c r="L60" s="94"/>
      <c r="M60" s="94"/>
    </row>
    <row r="61" spans="2:13" s="95" customFormat="1" ht="13.8">
      <c r="B61" s="90"/>
      <c r="C61" s="91"/>
      <c r="D61" s="92"/>
      <c r="E61" s="101" t="s">
        <v>174</v>
      </c>
      <c r="F61" s="94"/>
      <c r="G61" s="94"/>
      <c r="H61" s="94"/>
      <c r="I61" s="94"/>
      <c r="J61" s="94"/>
      <c r="K61" s="92"/>
      <c r="L61" s="94"/>
      <c r="M61" s="94"/>
    </row>
    <row r="62" spans="2:13" s="95" customFormat="1" ht="13.8">
      <c r="B62" s="90"/>
      <c r="C62" s="91"/>
      <c r="D62" s="92"/>
      <c r="E62" s="101" t="s">
        <v>175</v>
      </c>
      <c r="F62" s="94"/>
      <c r="G62" s="94"/>
      <c r="H62" s="94"/>
      <c r="I62" s="94"/>
      <c r="J62" s="94"/>
      <c r="K62" s="92"/>
      <c r="L62" s="94"/>
      <c r="M62" s="94"/>
    </row>
    <row r="63" spans="2:13" s="95" customFormat="1" ht="13.8">
      <c r="B63" s="90"/>
      <c r="C63" s="91"/>
      <c r="D63" s="92"/>
      <c r="E63" s="93" t="s">
        <v>176</v>
      </c>
      <c r="F63" s="94"/>
      <c r="G63" s="94"/>
      <c r="H63" s="94"/>
      <c r="I63" s="94"/>
      <c r="J63" s="94"/>
      <c r="K63" s="92"/>
      <c r="L63" s="94"/>
      <c r="M63" s="94"/>
    </row>
    <row r="64" spans="2:13" s="95" customFormat="1" ht="13.8">
      <c r="B64" s="90"/>
      <c r="C64" s="96"/>
      <c r="D64" s="92"/>
      <c r="E64" s="93" t="s">
        <v>177</v>
      </c>
      <c r="F64" s="94"/>
      <c r="G64" s="94"/>
      <c r="H64" s="94"/>
      <c r="I64" s="94"/>
      <c r="J64" s="94"/>
      <c r="K64" s="92"/>
      <c r="L64" s="94"/>
      <c r="M64" s="94"/>
    </row>
    <row r="65" spans="2:13" s="95" customFormat="1" ht="13.8">
      <c r="B65" s="90"/>
      <c r="C65" s="96"/>
      <c r="D65" s="92"/>
      <c r="E65" s="93" t="s">
        <v>178</v>
      </c>
      <c r="F65" s="94"/>
      <c r="G65" s="94"/>
      <c r="H65" s="94"/>
      <c r="I65" s="94"/>
      <c r="J65" s="94"/>
      <c r="K65" s="92"/>
      <c r="L65" s="94"/>
      <c r="M65" s="94"/>
    </row>
    <row r="66" spans="2:13" s="95" customFormat="1" ht="13.8">
      <c r="B66" s="90"/>
      <c r="C66" s="96"/>
      <c r="D66" s="92"/>
      <c r="E66" s="93" t="s">
        <v>179</v>
      </c>
      <c r="F66" s="94"/>
      <c r="G66" s="94"/>
      <c r="H66" s="94"/>
      <c r="I66" s="94"/>
      <c r="J66" s="94"/>
      <c r="K66" s="92"/>
      <c r="L66" s="94"/>
      <c r="M66" s="94"/>
    </row>
    <row r="67" spans="2:13" s="95" customFormat="1" ht="13.8">
      <c r="B67" s="90"/>
      <c r="C67" s="96"/>
      <c r="D67" s="92"/>
      <c r="E67" s="93" t="s">
        <v>180</v>
      </c>
      <c r="F67" s="94"/>
      <c r="G67" s="94"/>
      <c r="H67" s="94"/>
      <c r="I67" s="94"/>
      <c r="J67" s="94"/>
      <c r="K67" s="92"/>
      <c r="L67" s="94"/>
      <c r="M67" s="94"/>
    </row>
    <row r="68" spans="2:13" s="95" customFormat="1" ht="13.8">
      <c r="B68" s="90"/>
      <c r="C68" s="96"/>
      <c r="D68" s="92"/>
      <c r="E68" s="93" t="s">
        <v>181</v>
      </c>
      <c r="F68" s="94"/>
      <c r="G68" s="94"/>
      <c r="H68" s="94"/>
      <c r="I68" s="94"/>
      <c r="J68" s="94"/>
      <c r="K68" s="92"/>
      <c r="L68" s="94"/>
      <c r="M68" s="94"/>
    </row>
    <row r="69" spans="2:13" s="95" customFormat="1" ht="13.8">
      <c r="B69" s="90"/>
      <c r="C69" s="96"/>
      <c r="D69" s="92"/>
      <c r="E69" s="93" t="s">
        <v>182</v>
      </c>
      <c r="F69" s="94"/>
      <c r="G69" s="94"/>
      <c r="H69" s="94"/>
      <c r="I69" s="94"/>
      <c r="J69" s="94"/>
      <c r="K69" s="92"/>
      <c r="L69" s="94"/>
      <c r="M69" s="94"/>
    </row>
    <row r="70" spans="2:13" s="95" customFormat="1" ht="13.8">
      <c r="B70" s="102"/>
      <c r="C70" s="103"/>
      <c r="D70" s="94"/>
      <c r="E70" s="92" t="s">
        <v>183</v>
      </c>
      <c r="F70" s="94"/>
      <c r="G70" s="94"/>
      <c r="H70" s="94"/>
      <c r="I70" s="94"/>
      <c r="J70" s="94"/>
      <c r="K70" s="94"/>
      <c r="L70" s="94"/>
      <c r="M70" s="94"/>
    </row>
    <row r="71" spans="2:13" s="95" customFormat="1" ht="13.8">
      <c r="B71" s="102"/>
      <c r="C71" s="103"/>
      <c r="D71" s="94"/>
      <c r="E71" s="92" t="s">
        <v>184</v>
      </c>
      <c r="F71" s="94"/>
      <c r="G71" s="94"/>
      <c r="H71" s="94"/>
      <c r="I71" s="94"/>
      <c r="J71" s="94"/>
      <c r="K71" s="94"/>
      <c r="L71" s="94"/>
      <c r="M71" s="94"/>
    </row>
    <row r="72" spans="2:13" s="95" customFormat="1" ht="13.8">
      <c r="B72" s="90"/>
      <c r="C72" s="92"/>
      <c r="D72" s="94"/>
      <c r="E72" s="92"/>
      <c r="F72" s="94"/>
      <c r="G72" s="94"/>
      <c r="H72" s="92"/>
      <c r="I72" s="94"/>
      <c r="J72" s="94"/>
      <c r="K72" s="94"/>
      <c r="L72" s="94"/>
      <c r="M72" s="94"/>
    </row>
    <row r="73" spans="2:13" s="95" customFormat="1" ht="13.8">
      <c r="B73" s="102"/>
      <c r="C73" s="94"/>
      <c r="D73" s="94"/>
      <c r="E73" s="92"/>
      <c r="F73" s="94"/>
      <c r="G73" s="94"/>
      <c r="H73" s="92"/>
      <c r="I73" s="92"/>
      <c r="J73" s="94"/>
      <c r="K73" s="94"/>
      <c r="L73" s="94"/>
      <c r="M73" s="94"/>
    </row>
    <row r="74" spans="2:13" s="95" customFormat="1" ht="13.8">
      <c r="B74" s="102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2:13" s="95" customFormat="1" ht="13.8">
      <c r="B75" s="102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2:13" s="95" customFormat="1" ht="13.8">
      <c r="B76" s="102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2:13" s="95" customFormat="1" ht="13.8">
      <c r="B77" s="102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2:13" s="95" customFormat="1" ht="13.8">
      <c r="B78" s="102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2:13" s="95" customFormat="1" ht="13.8">
      <c r="B79" s="102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2:13" s="95" customFormat="1" ht="13.8">
      <c r="B80" s="102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2:13" s="95" customFormat="1" ht="13.8">
      <c r="B81" s="102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2:13" s="95" customFormat="1" ht="13.8">
      <c r="B82" s="102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</row>
    <row r="83" spans="2:13" s="95" customFormat="1" ht="13.8">
      <c r="B83" s="102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</row>
    <row r="84" spans="2:13" s="95" customFormat="1" ht="13.8">
      <c r="B84" s="102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</row>
    <row r="85" spans="2:13" s="95" customFormat="1" ht="13.8">
      <c r="B85" s="102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</row>
    <row r="86" spans="2:13" s="95" customFormat="1" ht="13.8">
      <c r="B86" s="102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</row>
    <row r="87" spans="2:13" s="95" customFormat="1" ht="13.8">
      <c r="B87" s="102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</row>
    <row r="88" spans="2:13" s="95" customFormat="1" ht="13.8">
      <c r="B88" s="102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</row>
    <row r="89" spans="2:13" s="95" customFormat="1" ht="13.8">
      <c r="B89" s="102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</row>
    <row r="90" spans="2:13" s="95" customFormat="1" ht="13.8">
      <c r="B90" s="102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</row>
    <row r="91" spans="2:13" s="95" customFormat="1" ht="13.8">
      <c r="B91" s="102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2:13" s="95" customFormat="1" ht="13.8">
      <c r="B92" s="102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</row>
    <row r="93" spans="2:13" s="95" customFormat="1" ht="13.8">
      <c r="B93" s="102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</row>
    <row r="94" spans="2:13" s="95" customFormat="1" ht="13.8">
      <c r="B94" s="102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</row>
    <row r="95" spans="2:13" s="95" customFormat="1" ht="13.8">
      <c r="B95" s="102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</row>
    <row r="96" spans="2:13" s="95" customFormat="1" ht="13.8">
      <c r="B96" s="102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</row>
    <row r="97" spans="2:13" s="95" customFormat="1" ht="13.8">
      <c r="B97" s="102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</row>
    <row r="98" spans="2:13" s="95" customFormat="1" ht="13.8">
      <c r="B98" s="102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</row>
    <row r="99" spans="2:13" s="95" customFormat="1" ht="13.8">
      <c r="B99" s="102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</row>
    <row r="100" spans="2:13" s="95" customFormat="1" ht="13.8">
      <c r="B100" s="102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</row>
    <row r="101" spans="2:13" s="95" customFormat="1" ht="13.8">
      <c r="B101" s="102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</row>
    <row r="102" spans="2:13" s="95" customFormat="1" ht="13.8">
      <c r="B102" s="102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</row>
    <row r="103" spans="2:13" s="95" customFormat="1" ht="13.8">
      <c r="B103" s="102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</row>
    <row r="104" spans="2:13" s="95" customFormat="1" ht="13.8">
      <c r="B104" s="102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</row>
    <row r="105" spans="2:13" s="95" customFormat="1" ht="13.8">
      <c r="B105" s="102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</row>
    <row r="106" spans="2:13" s="95" customFormat="1" ht="13.8">
      <c r="B106" s="102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</row>
    <row r="107" spans="2:13" s="95" customFormat="1" ht="13.8">
      <c r="B107" s="102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</row>
    <row r="108" spans="2:13" s="95" customFormat="1" ht="13.8">
      <c r="B108" s="102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</row>
    <row r="109" spans="2:13" s="95" customFormat="1" ht="13.8">
      <c r="B109" s="102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</row>
    <row r="110" spans="2:13" s="95" customFormat="1" ht="13.8">
      <c r="B110" s="102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</row>
    <row r="111" spans="2:13" s="95" customFormat="1" ht="13.8">
      <c r="B111" s="102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</row>
    <row r="112" spans="2:13" s="95" customFormat="1" ht="13.8">
      <c r="B112" s="102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</row>
    <row r="113" spans="2:13" s="95" customFormat="1" ht="13.8">
      <c r="B113" s="102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</row>
    <row r="114" spans="2:13" s="95" customFormat="1" ht="13.8">
      <c r="B114" s="102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</row>
    <row r="115" spans="2:13" s="95" customFormat="1" ht="13.8">
      <c r="B115" s="102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</row>
    <row r="116" spans="2:13" s="95" customFormat="1" ht="13.8">
      <c r="B116" s="102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</row>
    <row r="117" spans="2:13" s="95" customFormat="1" ht="13.8">
      <c r="B117" s="102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</row>
    <row r="118" spans="2:13" s="95" customFormat="1" ht="13.8">
      <c r="B118" s="102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</row>
    <row r="119" spans="2:13" s="95" customFormat="1" ht="13.8">
      <c r="B119" s="102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</row>
    <row r="120" spans="2:13" s="95" customFormat="1" ht="13.8">
      <c r="B120" s="102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</row>
    <row r="121" spans="2:13" s="95" customFormat="1" ht="13.8">
      <c r="B121" s="102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</row>
    <row r="122" spans="2:13" s="95" customFormat="1" ht="13.8">
      <c r="B122" s="102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</row>
    <row r="123" spans="2:13" s="95" customFormat="1" ht="13.8">
      <c r="B123" s="102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</row>
    <row r="124" spans="2:13" s="95" customFormat="1" ht="13.8">
      <c r="B124" s="102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</row>
    <row r="125" spans="2:13" s="95" customFormat="1" ht="13.8">
      <c r="B125" s="102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</row>
    <row r="126" spans="2:13" s="95" customFormat="1" ht="13.8">
      <c r="B126" s="102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</row>
    <row r="127" spans="2:13" s="95" customFormat="1" ht="13.8">
      <c r="B127" s="102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</row>
    <row r="128" spans="2:13" s="95" customFormat="1" ht="13.8">
      <c r="B128" s="102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</row>
    <row r="129" spans="2:13" s="95" customFormat="1" ht="13.8">
      <c r="B129" s="102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</row>
    <row r="130" spans="2:13" s="95" customFormat="1" ht="13.8">
      <c r="B130" s="102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</row>
    <row r="131" spans="2:13" s="95" customFormat="1" ht="13.8">
      <c r="B131" s="102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</row>
    <row r="132" spans="2:13" s="95" customFormat="1" ht="13.8">
      <c r="B132" s="102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</row>
    <row r="133" spans="2:13" s="95" customFormat="1" ht="13.8">
      <c r="B133" s="102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</row>
    <row r="134" spans="2:13" s="95" customFormat="1" ht="13.8">
      <c r="B134" s="102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</row>
    <row r="135" spans="2:13" s="95" customFormat="1" ht="13.8">
      <c r="B135" s="102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</row>
    <row r="136" spans="2:13" s="95" customFormat="1" ht="13.8">
      <c r="B136" s="102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</row>
    <row r="137" spans="2:13" s="95" customFormat="1" ht="13.8">
      <c r="B137" s="102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</row>
    <row r="138" spans="2:13" s="95" customFormat="1" ht="13.8">
      <c r="B138" s="102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</row>
    <row r="139" spans="2:13" s="95" customFormat="1" ht="13.8">
      <c r="B139" s="102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</row>
    <row r="140" spans="2:13" s="95" customFormat="1" ht="13.8">
      <c r="B140" s="102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</row>
    <row r="141" spans="2:13" s="95" customFormat="1" ht="13.8">
      <c r="B141" s="102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</row>
    <row r="142" spans="2:13" s="95" customFormat="1" ht="13.8">
      <c r="B142" s="102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</row>
    <row r="143" spans="2:13" s="95" customFormat="1" ht="13.8">
      <c r="B143" s="102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</row>
    <row r="144" spans="2:13" s="95" customFormat="1" ht="13.8">
      <c r="B144" s="102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</row>
    <row r="145" spans="2:13" s="95" customFormat="1" ht="13.8">
      <c r="B145" s="102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</row>
    <row r="146" spans="2:13" s="95" customFormat="1" ht="13.8">
      <c r="B146" s="102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</row>
    <row r="147" spans="2:13" s="95" customFormat="1" ht="13.8">
      <c r="B147" s="102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</row>
    <row r="148" spans="2:13" s="95" customFormat="1" ht="13.8">
      <c r="B148" s="102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</row>
    <row r="149" spans="2:13" s="95" customFormat="1" ht="13.8">
      <c r="B149" s="102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</row>
    <row r="150" spans="2:13" s="95" customFormat="1" ht="13.8">
      <c r="B150" s="102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</row>
    <row r="151" spans="2:13" s="95" customFormat="1" ht="13.8">
      <c r="B151" s="102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</row>
    <row r="152" spans="2:13" s="95" customFormat="1" ht="13.8">
      <c r="B152" s="102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</row>
    <row r="153" spans="2:13" s="95" customFormat="1" ht="13.8">
      <c r="B153" s="102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</row>
    <row r="154" spans="2:13" s="95" customFormat="1" ht="13.8">
      <c r="B154" s="102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</row>
    <row r="155" spans="2:13" s="95" customFormat="1" ht="13.8">
      <c r="B155" s="102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</row>
    <row r="156" spans="2:13" s="95" customFormat="1" ht="13.8">
      <c r="B156" s="102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</row>
    <row r="157" spans="2:13" s="95" customFormat="1" ht="13.8">
      <c r="B157" s="102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</row>
    <row r="158" spans="2:13" s="95" customFormat="1" ht="13.8">
      <c r="B158" s="102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</row>
    <row r="159" spans="2:13" s="95" customFormat="1" ht="13.8">
      <c r="B159" s="102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</row>
    <row r="160" spans="2:13" s="95" customFormat="1" ht="13.8">
      <c r="B160" s="102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</row>
    <row r="161" spans="2:13" s="95" customFormat="1" ht="13.8">
      <c r="B161" s="102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</row>
    <row r="162" spans="2:13" s="95" customFormat="1" ht="13.8">
      <c r="B162" s="102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</row>
    <row r="163" spans="2:13" s="95" customFormat="1" ht="13.8">
      <c r="B163" s="102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</row>
    <row r="164" spans="2:13" s="95" customFormat="1" ht="13.8">
      <c r="B164" s="102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</row>
    <row r="165" spans="2:13" s="95" customFormat="1" ht="13.8">
      <c r="B165" s="102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</row>
    <row r="166" spans="2:13" s="95" customFormat="1" ht="13.8">
      <c r="B166" s="102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</row>
    <row r="167" spans="2:13" s="95" customFormat="1" ht="13.8">
      <c r="B167" s="102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</row>
    <row r="168" spans="2:13" s="95" customFormat="1" ht="13.8">
      <c r="B168" s="102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</row>
    <row r="169" spans="2:13" s="95" customFormat="1" ht="13.8">
      <c r="B169" s="102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</row>
    <row r="170" spans="2:13" s="95" customFormat="1" ht="13.8">
      <c r="B170" s="102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</row>
    <row r="171" spans="2:13" s="95" customFormat="1" ht="13.8">
      <c r="B171" s="102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</row>
    <row r="172" spans="2:13" s="95" customFormat="1" ht="13.8">
      <c r="B172" s="102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</row>
    <row r="173" spans="2:13" s="95" customFormat="1" ht="13.8">
      <c r="B173" s="102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</row>
    <row r="174" spans="2:13" s="95" customFormat="1" ht="13.8">
      <c r="B174" s="102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</row>
    <row r="175" spans="2:13" s="95" customFormat="1" ht="13.8">
      <c r="B175" s="102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</row>
    <row r="176" spans="2:13" s="95" customFormat="1" ht="13.8">
      <c r="B176" s="102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</row>
    <row r="177" spans="2:13" s="95" customFormat="1" ht="13.8">
      <c r="B177" s="102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</row>
    <row r="178" spans="2:13" s="95" customFormat="1" ht="13.8">
      <c r="B178" s="102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</row>
    <row r="179" spans="2:13" s="95" customFormat="1" ht="13.8">
      <c r="B179" s="102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</row>
    <row r="180" spans="2:13" s="95" customFormat="1" ht="13.8">
      <c r="B180" s="102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</row>
    <row r="181" spans="2:13" s="95" customFormat="1" ht="13.8">
      <c r="B181" s="102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</row>
    <row r="182" spans="2:13" s="95" customFormat="1" ht="13.8">
      <c r="B182" s="102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</row>
    <row r="183" spans="2:13" s="95" customFormat="1" ht="13.8">
      <c r="B183" s="102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</row>
    <row r="184" spans="2:13" s="95" customFormat="1" ht="13.8">
      <c r="B184" s="102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</row>
    <row r="185" spans="2:13" s="95" customFormat="1" ht="13.8">
      <c r="B185" s="102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</row>
    <row r="186" spans="2:13" s="95" customFormat="1" ht="13.8">
      <c r="B186" s="102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</row>
    <row r="187" spans="2:13" s="95" customFormat="1" ht="13.8">
      <c r="B187" s="102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</row>
    <row r="188" spans="2:13" s="95" customFormat="1" ht="13.8">
      <c r="B188" s="102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</row>
    <row r="189" spans="2:13" s="95" customFormat="1" ht="13.8">
      <c r="B189" s="102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</row>
    <row r="190" spans="2:13" s="95" customFormat="1" ht="13.8">
      <c r="B190" s="102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</row>
    <row r="191" spans="2:13" s="95" customFormat="1" ht="13.8">
      <c r="B191" s="102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</row>
    <row r="192" spans="2:13" s="95" customFormat="1" ht="13.8">
      <c r="B192" s="102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</row>
    <row r="193" spans="2:13" s="95" customFormat="1" ht="13.8">
      <c r="B193" s="102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</row>
    <row r="194" spans="2:13" s="95" customFormat="1" ht="13.8">
      <c r="B194" s="102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</row>
    <row r="195" spans="2:13" s="95" customFormat="1" ht="13.8">
      <c r="B195" s="102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</row>
    <row r="196" spans="2:13" s="95" customFormat="1" ht="13.8">
      <c r="B196" s="102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</row>
    <row r="197" spans="2:13" s="95" customFormat="1" ht="13.8">
      <c r="B197" s="102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</row>
    <row r="198" spans="2:13" s="95" customFormat="1" ht="13.8">
      <c r="B198" s="102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</row>
    <row r="199" spans="2:13" s="95" customFormat="1" ht="13.8">
      <c r="B199" s="102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</row>
    <row r="200" spans="2:13" s="95" customFormat="1" ht="13.8">
      <c r="B200" s="102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</row>
    <row r="201" spans="2:13" s="95" customFormat="1" ht="13.8">
      <c r="B201" s="102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</row>
    <row r="202" spans="2:13" s="95" customFormat="1" ht="13.8">
      <c r="B202" s="102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</row>
    <row r="203" spans="2:13" s="95" customFormat="1" ht="13.8">
      <c r="B203" s="102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</row>
    <row r="204" spans="2:13" s="95" customFormat="1" ht="13.8">
      <c r="B204" s="102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</row>
    <row r="205" spans="2:13" s="95" customFormat="1" ht="13.8">
      <c r="B205" s="102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</row>
    <row r="206" spans="2:13" s="95" customFormat="1" ht="13.8">
      <c r="B206" s="102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</row>
    <row r="207" spans="2:13" s="95" customFormat="1" ht="13.8">
      <c r="B207" s="102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</row>
    <row r="208" spans="2:13" s="95" customFormat="1" ht="13.8">
      <c r="B208" s="102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</row>
    <row r="209" spans="2:13" s="95" customFormat="1" ht="13.8">
      <c r="B209" s="102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</row>
    <row r="210" spans="2:13" s="95" customFormat="1" ht="13.8">
      <c r="B210" s="102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</row>
    <row r="211" spans="2:13" s="95" customFormat="1" ht="13.8">
      <c r="B211" s="102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</row>
    <row r="212" spans="2:13" s="95" customFormat="1" ht="13.8">
      <c r="B212" s="102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</row>
    <row r="213" spans="2:13" s="95" customFormat="1" ht="13.8">
      <c r="B213" s="102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</row>
    <row r="214" spans="2:13" s="95" customFormat="1" ht="13.8">
      <c r="B214" s="102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</row>
    <row r="215" spans="2:13" s="95" customFormat="1" ht="13.8">
      <c r="B215" s="102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</row>
    <row r="216" spans="2:13" s="95" customFormat="1" ht="13.8">
      <c r="B216" s="102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</row>
    <row r="217" spans="2:13" s="95" customFormat="1" ht="13.8">
      <c r="B217" s="102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</row>
    <row r="218" spans="2:13" s="95" customFormat="1" ht="13.8">
      <c r="B218" s="102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</row>
    <row r="219" spans="2:13" s="95" customFormat="1" ht="13.8">
      <c r="B219" s="102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</row>
    <row r="220" spans="2:13" s="95" customFormat="1" ht="13.8">
      <c r="B220" s="102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</row>
    <row r="221" spans="2:13" s="95" customFormat="1" ht="13.8">
      <c r="B221" s="102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</row>
    <row r="222" spans="2:13" s="95" customFormat="1" ht="13.8">
      <c r="B222" s="102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</row>
    <row r="223" spans="2:13" s="95" customFormat="1" ht="13.8">
      <c r="B223" s="102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</row>
    <row r="224" spans="2:13" s="95" customFormat="1" ht="13.8">
      <c r="B224" s="102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</row>
    <row r="225" spans="2:13" s="95" customFormat="1" ht="13.8">
      <c r="B225" s="102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</row>
    <row r="226" spans="2:13" s="95" customFormat="1" ht="13.8">
      <c r="B226" s="102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</row>
    <row r="227" spans="2:13" s="95" customFormat="1" ht="13.8">
      <c r="B227" s="102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</row>
    <row r="228" spans="2:13" s="95" customFormat="1" ht="13.8">
      <c r="B228" s="102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</row>
    <row r="229" spans="2:13" s="95" customFormat="1" ht="13.8">
      <c r="B229" s="102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</row>
    <row r="230" spans="2:13" s="95" customFormat="1" ht="13.8">
      <c r="B230" s="102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</row>
    <row r="231" spans="2:13" s="95" customFormat="1" ht="13.8">
      <c r="B231" s="102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</row>
    <row r="232" spans="2:13" s="95" customFormat="1" ht="13.8">
      <c r="B232" s="102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</row>
    <row r="233" spans="2:13" s="95" customFormat="1" ht="13.8">
      <c r="B233" s="102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</row>
    <row r="234" spans="2:13" s="95" customFormat="1" ht="13.8">
      <c r="B234" s="102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</row>
    <row r="235" spans="2:13" s="95" customFormat="1" ht="13.8">
      <c r="B235" s="102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</row>
    <row r="236" spans="2:13" s="95" customFormat="1" ht="13.8">
      <c r="B236" s="102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</row>
    <row r="237" spans="2:13" s="95" customFormat="1" ht="13.8">
      <c r="B237" s="102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</row>
    <row r="238" spans="2:13" s="95" customFormat="1" ht="13.8">
      <c r="B238" s="102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</row>
    <row r="239" spans="2:13" s="95" customFormat="1" ht="13.8">
      <c r="B239" s="102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</row>
    <row r="240" spans="2:13" s="95" customFormat="1" ht="13.8">
      <c r="B240" s="102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</row>
    <row r="241" spans="2:13" s="95" customFormat="1" ht="13.8">
      <c r="B241" s="102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</row>
    <row r="242" spans="2:13" s="95" customFormat="1" ht="13.8">
      <c r="B242" s="102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</row>
    <row r="243" spans="2:13" s="95" customFormat="1" ht="13.8">
      <c r="B243" s="102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</row>
    <row r="244" spans="2:13" s="95" customFormat="1" ht="13.8">
      <c r="B244" s="102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</row>
    <row r="245" spans="2:13" s="95" customFormat="1" ht="13.8">
      <c r="B245" s="102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</row>
    <row r="246" spans="2:13" s="95" customFormat="1" ht="13.8">
      <c r="B246" s="102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</row>
    <row r="247" spans="2:13" s="95" customFormat="1" ht="13.8">
      <c r="B247" s="102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</row>
    <row r="248" spans="2:13" s="95" customFormat="1" ht="13.8">
      <c r="B248" s="102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</row>
    <row r="249" spans="2:13" s="95" customFormat="1" ht="13.8">
      <c r="B249" s="102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</row>
    <row r="250" spans="2:13" s="95" customFormat="1" ht="13.8">
      <c r="B250" s="102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</row>
    <row r="251" spans="2:13" s="95" customFormat="1" ht="13.8">
      <c r="B251" s="102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</row>
    <row r="252" spans="2:13" s="95" customFormat="1" ht="13.8">
      <c r="B252" s="102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</row>
    <row r="253" spans="2:13" s="95" customFormat="1" ht="13.8">
      <c r="B253" s="102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</row>
    <row r="254" spans="2:13" s="95" customFormat="1" ht="13.8">
      <c r="B254" s="102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</row>
    <row r="255" spans="2:13" s="95" customFormat="1" ht="13.8">
      <c r="B255" s="102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</row>
    <row r="256" spans="2:13" s="95" customFormat="1" ht="13.8">
      <c r="B256" s="102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</row>
    <row r="257" spans="2:13" s="95" customFormat="1" ht="13.8">
      <c r="B257" s="102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</row>
    <row r="258" spans="2:13" s="95" customFormat="1" ht="13.8">
      <c r="B258" s="102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</row>
    <row r="259" spans="2:13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</row>
    <row r="260" spans="2:13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</row>
    <row r="261" spans="2:13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</row>
    <row r="262" spans="2:13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</row>
    <row r="263" spans="2:13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</row>
    <row r="264" spans="2:13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</row>
    <row r="265" spans="2:13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</row>
    <row r="266" spans="2:13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</row>
    <row r="267" spans="2:13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</row>
    <row r="268" spans="2:13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</row>
    <row r="269" spans="2:13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</row>
    <row r="270" spans="2:13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</row>
    <row r="271" spans="2:13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</row>
    <row r="272" spans="2:13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</row>
    <row r="273" spans="2:13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</row>
    <row r="274" spans="2:13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</row>
    <row r="275" spans="2:13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</row>
    <row r="276" spans="2:13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</row>
    <row r="277" spans="2:13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</row>
    <row r="278" spans="2:13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</row>
    <row r="279" spans="2:13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</row>
    <row r="280" spans="2:13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</row>
    <row r="281" spans="2:13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</row>
    <row r="282" spans="2:13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</row>
    <row r="283" spans="2:13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</row>
    <row r="284" spans="2:13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</row>
    <row r="285" spans="2:13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</row>
    <row r="286" spans="2:13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</row>
    <row r="287" spans="2:13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</row>
    <row r="288" spans="2:13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</row>
    <row r="289" spans="2:13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</row>
    <row r="290" spans="2:13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</row>
    <row r="291" spans="2:13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</row>
    <row r="292" spans="2:13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</row>
    <row r="293" spans="2:13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</row>
    <row r="294" spans="2:13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</row>
    <row r="295" spans="2:13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</row>
    <row r="296" spans="2:13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</row>
    <row r="297" spans="2:13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</row>
    <row r="298" spans="2:13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</row>
    <row r="299" spans="2:13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</row>
    <row r="300" spans="2:13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</row>
    <row r="301" spans="2:13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</row>
    <row r="302" spans="2:13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</row>
    <row r="303" spans="2:13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</row>
    <row r="304" spans="2:13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</row>
    <row r="305" spans="2:13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</row>
    <row r="306" spans="2:13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</row>
    <row r="307" spans="2:13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</row>
    <row r="308" spans="2:13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</row>
    <row r="309" spans="2:13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</row>
    <row r="310" spans="2:13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</row>
    <row r="311" spans="2:13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</row>
    <row r="312" spans="2:13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</row>
    <row r="313" spans="2:13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</row>
    <row r="314" spans="2:13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</row>
    <row r="315" spans="2:13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</row>
    <row r="316" spans="2:13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</row>
    <row r="317" spans="2:13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</row>
    <row r="318" spans="2:13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</row>
    <row r="319" spans="2:13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</row>
    <row r="320" spans="2:13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</row>
    <row r="321" spans="2:13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</row>
    <row r="322" spans="2:13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</row>
    <row r="323" spans="2:13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</row>
    <row r="324" spans="2:13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</row>
    <row r="325" spans="2:13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</row>
    <row r="326" spans="2:13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</row>
    <row r="327" spans="2:13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</row>
    <row r="328" spans="2:13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</row>
    <row r="329" spans="2:13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</row>
    <row r="330" spans="2:13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</row>
    <row r="331" spans="2:13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</row>
    <row r="332" spans="2:13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</row>
    <row r="333" spans="2:13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</row>
    <row r="334" spans="2:13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</row>
    <row r="335" spans="2:13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</row>
    <row r="336" spans="2:13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</row>
    <row r="337" spans="2:13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</row>
    <row r="338" spans="2:13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</row>
    <row r="339" spans="2:13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</row>
    <row r="340" spans="2:13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</row>
    <row r="341" spans="2:13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</row>
    <row r="342" spans="2:13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</row>
    <row r="343" spans="2:13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</row>
    <row r="344" spans="2:13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</row>
    <row r="345" spans="2:13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</row>
    <row r="346" spans="2:13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</row>
    <row r="347" spans="2:13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</row>
    <row r="348" spans="2:13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</row>
    <row r="349" spans="2:13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</row>
    <row r="350" spans="2:13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</row>
    <row r="351" spans="2:13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</row>
    <row r="352" spans="2:13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</row>
    <row r="353" spans="2:13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</row>
    <row r="354" spans="2:13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</row>
    <row r="355" spans="2:13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</row>
    <row r="356" spans="2:13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</row>
    <row r="357" spans="2:13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</row>
    <row r="358" spans="2:13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</row>
    <row r="359" spans="2:13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</row>
    <row r="360" spans="2:13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</row>
    <row r="361" spans="2:13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</row>
    <row r="362" spans="2:13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</row>
    <row r="363" spans="2:13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</row>
    <row r="364" spans="2:13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</row>
    <row r="365" spans="2:13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</row>
    <row r="366" spans="2:13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</row>
    <row r="367" spans="2:13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</row>
    <row r="368" spans="2:13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</row>
    <row r="369" spans="2:13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</row>
    <row r="370" spans="2:13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</row>
    <row r="371" spans="2:13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</row>
    <row r="372" spans="2:13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</row>
    <row r="373" spans="2:13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</row>
    <row r="374" spans="2:13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</row>
    <row r="375" spans="2:13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</row>
    <row r="376" spans="2:13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</row>
    <row r="377" spans="2:13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</row>
    <row r="378" spans="2:13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</row>
    <row r="379" spans="2:13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</row>
    <row r="380" spans="2:13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</row>
    <row r="381" spans="2:13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</row>
    <row r="382" spans="2:13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</row>
    <row r="383" spans="2:13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</row>
    <row r="384" spans="2:13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</row>
    <row r="385" spans="2:13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</row>
    <row r="386" spans="2:13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</row>
    <row r="387" spans="2:13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</row>
    <row r="388" spans="2:13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</row>
    <row r="389" spans="2:13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</row>
    <row r="390" spans="2:13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</row>
    <row r="391" spans="2:13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</row>
    <row r="392" spans="2:13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</row>
    <row r="393" spans="2:13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</row>
    <row r="394" spans="2:13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</row>
    <row r="395" spans="2:13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</row>
    <row r="396" spans="2:13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</row>
    <row r="397" spans="2:13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</row>
    <row r="398" spans="2:13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</row>
    <row r="399" spans="2:13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</row>
    <row r="400" spans="2:13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</row>
    <row r="401" spans="2:13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</row>
    <row r="402" spans="2:13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</row>
    <row r="403" spans="2:13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</row>
    <row r="404" spans="2:13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</row>
    <row r="405" spans="2:13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</row>
    <row r="406" spans="2:13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</row>
    <row r="407" spans="2:13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</row>
    <row r="408" spans="2:13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</row>
    <row r="409" spans="2:13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</row>
    <row r="410" spans="2:13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</row>
    <row r="411" spans="2:13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</row>
    <row r="412" spans="2:13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</row>
    <row r="413" spans="2:13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</row>
    <row r="414" spans="2:13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</row>
    <row r="415" spans="2:13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</row>
    <row r="416" spans="2:13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</row>
    <row r="417" spans="2:13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</row>
    <row r="418" spans="2:13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</row>
    <row r="419" spans="2:13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</row>
    <row r="420" spans="2:13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</row>
    <row r="421" spans="2:13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</row>
    <row r="422" spans="2:13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</row>
    <row r="423" spans="2:13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</row>
    <row r="424" spans="2:13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</row>
    <row r="425" spans="2:13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</row>
    <row r="426" spans="2:13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</row>
    <row r="427" spans="2:13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</row>
    <row r="428" spans="2:13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</row>
    <row r="429" spans="2:13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</row>
    <row r="430" spans="2:13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</row>
    <row r="431" spans="2:13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</row>
    <row r="432" spans="2:13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</row>
    <row r="433" spans="2:13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</row>
    <row r="434" spans="2:13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</row>
    <row r="435" spans="2:13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</row>
    <row r="436" spans="2:13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</row>
    <row r="437" spans="2:13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</row>
    <row r="438" spans="2:13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</row>
    <row r="439" spans="2:13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</row>
    <row r="440" spans="2:13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</row>
    <row r="441" spans="2:13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</row>
    <row r="442" spans="2:13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</row>
    <row r="443" spans="2:13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</row>
    <row r="444" spans="2:13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</row>
    <row r="445" spans="2:13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</row>
    <row r="446" spans="2:13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</row>
    <row r="447" spans="2:13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</row>
    <row r="448" spans="2:13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</row>
    <row r="449" spans="2:13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</row>
    <row r="450" spans="2:13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</row>
    <row r="451" spans="2:13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</row>
    <row r="452" spans="2:13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</row>
    <row r="453" spans="2:13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</row>
    <row r="454" spans="2:13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</row>
    <row r="455" spans="2:13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</row>
    <row r="456" spans="2:13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</row>
    <row r="457" spans="2:13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</row>
    <row r="458" spans="2:13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</row>
    <row r="459" spans="2:13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</row>
    <row r="460" spans="2:13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</row>
    <row r="461" spans="2:13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</row>
    <row r="462" spans="2:13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</row>
    <row r="463" spans="2:13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</row>
    <row r="464" spans="2:13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</row>
    <row r="465" spans="2:13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</row>
    <row r="466" spans="2:13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</row>
    <row r="467" spans="2:13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</row>
    <row r="468" spans="2:13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</row>
    <row r="469" spans="2:13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</row>
    <row r="470" spans="2:13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</row>
    <row r="471" spans="2:13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</row>
    <row r="472" spans="2:13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</row>
    <row r="473" spans="2:13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</row>
    <row r="474" spans="2:13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</row>
    <row r="475" spans="2:13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</row>
    <row r="476" spans="2:13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</row>
    <row r="477" spans="2:13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</row>
    <row r="478" spans="2:13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</row>
    <row r="479" spans="2:13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</row>
    <row r="480" spans="2:13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</row>
    <row r="481" spans="2:13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</row>
    <row r="482" spans="2:13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</row>
    <row r="483" spans="2:13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</row>
    <row r="484" spans="2:13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</row>
    <row r="485" spans="2:13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</row>
    <row r="486" spans="2:13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</row>
    <row r="487" spans="2:13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</row>
    <row r="488" spans="2:13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</row>
    <row r="489" spans="2:13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</row>
    <row r="490" spans="2:13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</row>
    <row r="491" spans="2:13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</row>
    <row r="492" spans="2:13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</row>
    <row r="493" spans="2:13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</row>
    <row r="494" spans="2:13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</row>
    <row r="495" spans="2:13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</row>
    <row r="496" spans="2:13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</row>
    <row r="497" spans="2:13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</row>
    <row r="498" spans="2:13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</row>
    <row r="499" spans="2:13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</row>
    <row r="500" spans="2:13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</row>
    <row r="501" spans="2:13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</row>
    <row r="502" spans="2:13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</row>
    <row r="503" spans="2:13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</row>
    <row r="504" spans="2:13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</row>
    <row r="505" spans="2:13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</row>
    <row r="506" spans="2:13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</row>
    <row r="507" spans="2:13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</row>
    <row r="508" spans="2:13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</row>
    <row r="509" spans="2:13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</row>
    <row r="510" spans="2:13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</row>
    <row r="511" spans="2:13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</row>
    <row r="512" spans="2:13">
      <c r="B512" s="104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</row>
    <row r="513" spans="2:13">
      <c r="B513" s="104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</row>
    <row r="514" spans="2:13">
      <c r="B514" s="104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</row>
    <row r="515" spans="2:13">
      <c r="B515" s="104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</row>
    <row r="516" spans="2:13">
      <c r="B516" s="104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</row>
    <row r="517" spans="2:13">
      <c r="B517" s="104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</row>
    <row r="518" spans="2:13">
      <c r="B518" s="104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</row>
    <row r="519" spans="2:13">
      <c r="B519" s="104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</row>
    <row r="520" spans="2:13">
      <c r="B520" s="104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</row>
    <row r="521" spans="2:13">
      <c r="B521" s="104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</row>
    <row r="522" spans="2:13">
      <c r="B522" s="104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</row>
    <row r="523" spans="2:13">
      <c r="B523" s="104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</row>
    <row r="524" spans="2:13">
      <c r="B524" s="104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</row>
    <row r="525" spans="2:13">
      <c r="B525" s="104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</row>
    <row r="526" spans="2:13">
      <c r="B526" s="104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</row>
    <row r="527" spans="2:13">
      <c r="B527" s="104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</row>
    <row r="528" spans="2:13">
      <c r="B528" s="104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</row>
    <row r="529" spans="2:13">
      <c r="B529" s="104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</row>
    <row r="530" spans="2:13">
      <c r="B530" s="104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</row>
    <row r="531" spans="2:13">
      <c r="B531" s="104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</row>
    <row r="532" spans="2:13">
      <c r="B532" s="104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</row>
    <row r="533" spans="2:13">
      <c r="B533" s="104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</row>
    <row r="534" spans="2:13">
      <c r="B534" s="104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</row>
    <row r="535" spans="2:13">
      <c r="B535" s="104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</row>
    <row r="536" spans="2:13">
      <c r="B536" s="104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</row>
    <row r="537" spans="2:13">
      <c r="B537" s="104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</row>
    <row r="538" spans="2:13">
      <c r="B538" s="104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</row>
    <row r="539" spans="2:13">
      <c r="B539" s="104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</row>
    <row r="540" spans="2:13">
      <c r="B540" s="104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</row>
    <row r="541" spans="2:13">
      <c r="B541" s="104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</row>
    <row r="542" spans="2:13">
      <c r="B542" s="104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</row>
    <row r="543" spans="2:13">
      <c r="B543" s="104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</row>
    <row r="544" spans="2:13">
      <c r="B544" s="104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</row>
    <row r="545" spans="2:13">
      <c r="B545" s="104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</row>
    <row r="546" spans="2:13">
      <c r="B546" s="104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</row>
    <row r="547" spans="2:13">
      <c r="B547" s="104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</row>
    <row r="548" spans="2:13">
      <c r="B548" s="104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</row>
    <row r="549" spans="2:13">
      <c r="B549" s="104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</row>
    <row r="550" spans="2:13">
      <c r="B550" s="104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</row>
    <row r="551" spans="2:13">
      <c r="B551" s="104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</row>
    <row r="552" spans="2:13">
      <c r="B552" s="104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</row>
    <row r="553" spans="2:13">
      <c r="B553" s="104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</row>
    <row r="554" spans="2:13">
      <c r="B554" s="104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</row>
    <row r="555" spans="2:13">
      <c r="B555" s="104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</row>
    <row r="556" spans="2:13">
      <c r="B556" s="104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</row>
    <row r="557" spans="2:13">
      <c r="B557" s="104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</row>
    <row r="558" spans="2:13">
      <c r="B558" s="104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</row>
    <row r="559" spans="2:13">
      <c r="B559" s="104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</row>
    <row r="560" spans="2:13">
      <c r="B560" s="104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</row>
    <row r="561" spans="2:13">
      <c r="B561" s="104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</row>
    <row r="562" spans="2:13">
      <c r="B562" s="104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</row>
    <row r="563" spans="2:13">
      <c r="B563" s="104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</row>
    <row r="564" spans="2:13">
      <c r="B564" s="104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</row>
    <row r="565" spans="2:13">
      <c r="B565" s="104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</row>
    <row r="566" spans="2:13">
      <c r="B566" s="104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</row>
    <row r="567" spans="2:13">
      <c r="B567" s="104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</row>
    <row r="568" spans="2:13">
      <c r="B568" s="104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</row>
    <row r="569" spans="2:13">
      <c r="B569" s="104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</row>
    <row r="570" spans="2:13">
      <c r="B570" s="104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</row>
    <row r="571" spans="2:13">
      <c r="B571" s="104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</row>
    <row r="572" spans="2:13">
      <c r="B572" s="104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</row>
    <row r="573" spans="2:13">
      <c r="B573" s="104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</row>
    <row r="574" spans="2:13">
      <c r="B574" s="104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</row>
    <row r="575" spans="2:13">
      <c r="B575" s="104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</row>
    <row r="576" spans="2:13">
      <c r="B576" s="104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</row>
    <row r="577" spans="2:13">
      <c r="B577" s="104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</row>
    <row r="578" spans="2:13">
      <c r="B578" s="104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</row>
    <row r="579" spans="2:13">
      <c r="B579" s="104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</row>
    <row r="580" spans="2:13">
      <c r="B580" s="104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</row>
    <row r="581" spans="2:13">
      <c r="B581" s="104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</row>
    <row r="582" spans="2:13">
      <c r="B582" s="104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</row>
    <row r="583" spans="2:13">
      <c r="B583" s="104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</row>
    <row r="584" spans="2:13">
      <c r="B584" s="104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</row>
    <row r="585" spans="2:13">
      <c r="B585" s="104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</row>
    <row r="586" spans="2:13">
      <c r="B586" s="104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</row>
    <row r="587" spans="2:13">
      <c r="B587" s="104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</row>
    <row r="588" spans="2:13">
      <c r="B588" s="104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</row>
    <row r="589" spans="2:13">
      <c r="B589" s="104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</row>
    <row r="590" spans="2:13">
      <c r="B590" s="104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</row>
    <row r="591" spans="2:13">
      <c r="B591" s="104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</row>
    <row r="592" spans="2:13">
      <c r="B592" s="104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</row>
    <row r="593" spans="2:13">
      <c r="B593" s="104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</row>
    <row r="594" spans="2:13">
      <c r="B594" s="104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</row>
    <row r="595" spans="2:13">
      <c r="B595" s="104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</row>
    <row r="596" spans="2:13">
      <c r="B596" s="104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</row>
    <row r="597" spans="2:13">
      <c r="B597" s="104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</row>
    <row r="598" spans="2:13">
      <c r="B598" s="104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</row>
    <row r="599" spans="2:13">
      <c r="B599" s="104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</row>
    <row r="600" spans="2:13">
      <c r="B600" s="104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</row>
    <row r="601" spans="2:13">
      <c r="B601" s="104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</row>
    <row r="602" spans="2:13">
      <c r="B602" s="104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</row>
    <row r="603" spans="2:13">
      <c r="B603" s="104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</row>
    <row r="604" spans="2:13">
      <c r="B604" s="104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</row>
    <row r="605" spans="2:13">
      <c r="B605" s="104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</row>
    <row r="606" spans="2:13">
      <c r="B606" s="104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</row>
    <row r="607" spans="2:13">
      <c r="B607" s="104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</row>
    <row r="608" spans="2:13">
      <c r="B608" s="104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</row>
    <row r="609" spans="2:13">
      <c r="B609" s="104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</row>
    <row r="610" spans="2:13">
      <c r="B610" s="104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</row>
    <row r="611" spans="2:13">
      <c r="B611" s="104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</row>
    <row r="612" spans="2:13">
      <c r="B612" s="104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</row>
    <row r="613" spans="2:13">
      <c r="B613" s="104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</row>
    <row r="614" spans="2:13">
      <c r="B614" s="104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</row>
    <row r="615" spans="2:13">
      <c r="B615" s="104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</row>
    <row r="616" spans="2:13">
      <c r="B616" s="104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</row>
    <row r="617" spans="2:13">
      <c r="B617" s="104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</row>
    <row r="618" spans="2:13">
      <c r="B618" s="104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</row>
    <row r="619" spans="2:13">
      <c r="B619" s="104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</row>
    <row r="620" spans="2:13">
      <c r="B620" s="104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</row>
    <row r="621" spans="2:13">
      <c r="B621" s="104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</row>
    <row r="622" spans="2:13">
      <c r="B622" s="104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</row>
    <row r="623" spans="2:13">
      <c r="B623" s="104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</row>
    <row r="624" spans="2:13">
      <c r="B624" s="104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</row>
    <row r="625" spans="2:13">
      <c r="B625" s="104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</row>
    <row r="626" spans="2:13">
      <c r="B626" s="104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</row>
    <row r="627" spans="2:13">
      <c r="B627" s="104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</row>
    <row r="628" spans="2:13">
      <c r="B628" s="104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</row>
    <row r="629" spans="2:13">
      <c r="B629" s="104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</row>
    <row r="630" spans="2:13">
      <c r="B630" s="104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</row>
    <row r="631" spans="2:13">
      <c r="B631" s="104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</row>
    <row r="632" spans="2:13">
      <c r="B632" s="104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</row>
    <row r="633" spans="2:13">
      <c r="B633" s="104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</row>
    <row r="634" spans="2:13">
      <c r="B634" s="104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</row>
    <row r="635" spans="2:13">
      <c r="B635" s="104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</row>
    <row r="636" spans="2:13">
      <c r="B636" s="104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</row>
    <row r="637" spans="2:13">
      <c r="B637" s="104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</row>
    <row r="638" spans="2:13">
      <c r="B638" s="104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</row>
    <row r="639" spans="2:13">
      <c r="B639" s="104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</row>
    <row r="640" spans="2:13">
      <c r="B640" s="104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</row>
    <row r="641" spans="2:13">
      <c r="B641" s="104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</row>
    <row r="642" spans="2:13">
      <c r="B642" s="104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</row>
    <row r="643" spans="2:13">
      <c r="B643" s="104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</row>
    <row r="644" spans="2:13">
      <c r="B644" s="104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</row>
    <row r="645" spans="2:13">
      <c r="B645" s="104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</row>
    <row r="646" spans="2:13">
      <c r="B646" s="104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</row>
    <row r="647" spans="2:13">
      <c r="B647" s="104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</row>
    <row r="648" spans="2:13">
      <c r="B648" s="104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</row>
    <row r="649" spans="2:13">
      <c r="B649" s="104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</row>
    <row r="650" spans="2:13">
      <c r="B650" s="104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</row>
    <row r="651" spans="2:13">
      <c r="B651" s="104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</row>
    <row r="652" spans="2:13">
      <c r="B652" s="104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</row>
    <row r="653" spans="2:13">
      <c r="B653" s="104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</row>
    <row r="654" spans="2:13">
      <c r="B654" s="104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</row>
    <row r="655" spans="2:13">
      <c r="B655" s="104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</row>
    <row r="656" spans="2:13">
      <c r="B656" s="104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</row>
    <row r="657" spans="2:13">
      <c r="B657" s="104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</row>
    <row r="658" spans="2:13">
      <c r="B658" s="104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</row>
    <row r="659" spans="2:13">
      <c r="B659" s="104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</row>
    <row r="660" spans="2:13">
      <c r="B660" s="104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</row>
    <row r="661" spans="2:13">
      <c r="B661" s="104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</row>
    <row r="662" spans="2:13">
      <c r="B662" s="104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</row>
    <row r="663" spans="2:13">
      <c r="B663" s="104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</row>
    <row r="664" spans="2:13">
      <c r="B664" s="104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</row>
    <row r="665" spans="2:13">
      <c r="B665" s="104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</row>
    <row r="666" spans="2:13">
      <c r="B666" s="104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</row>
    <row r="667" spans="2:13">
      <c r="B667" s="104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</row>
    <row r="668" spans="2:13">
      <c r="B668" s="104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</row>
    <row r="669" spans="2:13">
      <c r="B669" s="104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</row>
    <row r="670" spans="2:13">
      <c r="B670" s="104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</row>
    <row r="671" spans="2:13">
      <c r="B671" s="104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</row>
    <row r="672" spans="2:13">
      <c r="B672" s="104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</row>
    <row r="673" spans="2:13">
      <c r="B673" s="104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</row>
    <row r="674" spans="2:13">
      <c r="B674" s="104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</row>
    <row r="675" spans="2:13">
      <c r="B675" s="104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</row>
    <row r="676" spans="2:13">
      <c r="B676" s="104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</row>
    <row r="677" spans="2:13">
      <c r="B677" s="104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</row>
    <row r="678" spans="2:13">
      <c r="B678" s="104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</row>
    <row r="679" spans="2:13">
      <c r="B679" s="104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</row>
    <row r="680" spans="2:13">
      <c r="B680" s="104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</row>
    <row r="681" spans="2:13">
      <c r="B681" s="104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</row>
    <row r="682" spans="2:13">
      <c r="B682" s="104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</row>
    <row r="683" spans="2:13">
      <c r="B683" s="104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</row>
    <row r="684" spans="2:13">
      <c r="B684" s="104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</row>
    <row r="685" spans="2:13">
      <c r="B685" s="104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</row>
    <row r="686" spans="2:13">
      <c r="B686" s="104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</row>
    <row r="687" spans="2:13">
      <c r="B687" s="104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</row>
    <row r="688" spans="2:13">
      <c r="B688" s="104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</row>
    <row r="689" spans="2:13">
      <c r="B689" s="104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</row>
    <row r="690" spans="2:13">
      <c r="B690" s="104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</row>
    <row r="691" spans="2:13">
      <c r="B691" s="104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</row>
    <row r="692" spans="2:13">
      <c r="B692" s="104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</row>
    <row r="693" spans="2:13">
      <c r="B693" s="104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</row>
    <row r="694" spans="2:13">
      <c r="B694" s="104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</row>
    <row r="695" spans="2:13">
      <c r="B695" s="104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</row>
    <row r="696" spans="2:13">
      <c r="B696" s="104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</row>
    <row r="697" spans="2:13">
      <c r="B697" s="104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</row>
    <row r="698" spans="2:13">
      <c r="B698" s="104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</row>
    <row r="699" spans="2:13">
      <c r="B699" s="104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</row>
    <row r="700" spans="2:13">
      <c r="B700" s="104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</row>
    <row r="701" spans="2:13">
      <c r="B701" s="104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</row>
    <row r="702" spans="2:13">
      <c r="B702" s="104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</row>
    <row r="703" spans="2:13">
      <c r="B703" s="104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</row>
    <row r="704" spans="2:13">
      <c r="B704" s="104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</row>
    <row r="705" spans="2:13">
      <c r="B705" s="104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</row>
    <row r="706" spans="2:13">
      <c r="B706" s="104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</row>
    <row r="707" spans="2:13">
      <c r="B707" s="104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</row>
    <row r="708" spans="2:13">
      <c r="B708" s="104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</row>
    <row r="709" spans="2:13">
      <c r="B709" s="104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</row>
    <row r="710" spans="2:13">
      <c r="B710" s="104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</row>
    <row r="711" spans="2:13">
      <c r="B711" s="104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</row>
    <row r="712" spans="2:13">
      <c r="B712" s="104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</row>
    <row r="713" spans="2:13">
      <c r="B713" s="104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</row>
    <row r="714" spans="2:13">
      <c r="B714" s="104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</row>
    <row r="715" spans="2:13">
      <c r="B715" s="104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</row>
    <row r="716" spans="2:13">
      <c r="B716" s="104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</row>
    <row r="717" spans="2:13">
      <c r="B717" s="104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</row>
    <row r="718" spans="2:13">
      <c r="B718" s="104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</row>
    <row r="719" spans="2:13">
      <c r="B719" s="104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</row>
    <row r="720" spans="2:13">
      <c r="B720" s="104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</row>
    <row r="721" spans="2:13">
      <c r="B721" s="104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</row>
    <row r="722" spans="2:13">
      <c r="B722" s="104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</row>
    <row r="723" spans="2:13">
      <c r="B723" s="104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</row>
    <row r="724" spans="2:13">
      <c r="B724" s="104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</row>
    <row r="725" spans="2:13">
      <c r="B725" s="104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</row>
    <row r="726" spans="2:13">
      <c r="B726" s="104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</row>
    <row r="727" spans="2:13">
      <c r="B727" s="104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</row>
    <row r="728" spans="2:13">
      <c r="B728" s="104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</row>
    <row r="729" spans="2:13">
      <c r="B729" s="104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</row>
    <row r="730" spans="2:13">
      <c r="B730" s="104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</row>
    <row r="731" spans="2:13">
      <c r="B731" s="104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</row>
    <row r="732" spans="2:13">
      <c r="B732" s="104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</row>
    <row r="733" spans="2:13">
      <c r="B733" s="104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</row>
    <row r="734" spans="2:13">
      <c r="B734" s="104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</row>
    <row r="735" spans="2:13">
      <c r="B735" s="104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</row>
    <row r="736" spans="2:13">
      <c r="B736" s="104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</row>
    <row r="737" spans="2:13">
      <c r="B737" s="104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</row>
    <row r="738" spans="2:13">
      <c r="B738" s="104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</row>
    <row r="739" spans="2:13">
      <c r="B739" s="104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</row>
    <row r="740" spans="2:13">
      <c r="B740" s="104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</row>
    <row r="741" spans="2:13">
      <c r="B741" s="104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</row>
    <row r="742" spans="2:13">
      <c r="B742" s="104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</row>
    <row r="743" spans="2:13">
      <c r="B743" s="104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</row>
    <row r="744" spans="2:13">
      <c r="B744" s="104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</row>
    <row r="745" spans="2:13">
      <c r="B745" s="104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</row>
    <row r="746" spans="2:13">
      <c r="B746" s="104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</row>
    <row r="747" spans="2:13">
      <c r="B747" s="104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</row>
    <row r="748" spans="2:13">
      <c r="B748" s="104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</row>
    <row r="749" spans="2:13">
      <c r="B749" s="104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</row>
    <row r="750" spans="2:13">
      <c r="B750" s="104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</row>
    <row r="751" spans="2:13">
      <c r="B751" s="104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</row>
    <row r="752" spans="2:13">
      <c r="B752" s="104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</row>
    <row r="753" spans="2:13">
      <c r="B753" s="104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</row>
    <row r="754" spans="2:13">
      <c r="B754" s="104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</row>
    <row r="755" spans="2:13">
      <c r="B755" s="104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</row>
    <row r="756" spans="2:13">
      <c r="B756" s="104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</row>
    <row r="757" spans="2:13">
      <c r="B757" s="104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</row>
    <row r="758" spans="2:13">
      <c r="B758" s="104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</row>
    <row r="759" spans="2:13">
      <c r="B759" s="104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</row>
    <row r="760" spans="2:13">
      <c r="B760" s="104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</row>
    <row r="761" spans="2:13">
      <c r="B761" s="104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</row>
    <row r="762" spans="2:13">
      <c r="B762" s="104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</row>
    <row r="763" spans="2:13">
      <c r="B763" s="104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</row>
    <row r="764" spans="2:13">
      <c r="B764" s="104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</row>
    <row r="765" spans="2:13">
      <c r="B765" s="104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</row>
    <row r="766" spans="2:13">
      <c r="B766" s="104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</row>
    <row r="767" spans="2:13">
      <c r="B767" s="104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</row>
    <row r="768" spans="2:13">
      <c r="B768" s="104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</row>
    <row r="769" spans="2:13">
      <c r="B769" s="104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</row>
    <row r="770" spans="2:13">
      <c r="B770" s="104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</row>
    <row r="771" spans="2:13">
      <c r="B771" s="104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</row>
    <row r="772" spans="2:13">
      <c r="B772" s="104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</row>
    <row r="773" spans="2:13">
      <c r="B773" s="104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</row>
    <row r="774" spans="2:13">
      <c r="B774" s="104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</row>
    <row r="775" spans="2:13">
      <c r="B775" s="104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</row>
    <row r="776" spans="2:13">
      <c r="B776" s="104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</row>
    <row r="777" spans="2:13">
      <c r="B777" s="104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</row>
    <row r="778" spans="2:13">
      <c r="B778" s="104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</row>
    <row r="779" spans="2:13">
      <c r="B779" s="104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</row>
    <row r="780" spans="2:13">
      <c r="B780" s="104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</row>
    <row r="781" spans="2:13">
      <c r="B781" s="104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</row>
    <row r="782" spans="2:13">
      <c r="B782" s="104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</row>
    <row r="783" spans="2:13">
      <c r="B783" s="104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</row>
    <row r="784" spans="2:13">
      <c r="B784" s="104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</row>
    <row r="785" spans="2:13">
      <c r="B785" s="104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</row>
    <row r="786" spans="2:13">
      <c r="B786" s="104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</row>
    <row r="787" spans="2:13">
      <c r="B787" s="104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</row>
    <row r="788" spans="2:13">
      <c r="B788" s="104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</row>
    <row r="789" spans="2:13">
      <c r="B789" s="104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</row>
    <row r="790" spans="2:13">
      <c r="B790" s="104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</row>
    <row r="791" spans="2:13">
      <c r="B791" s="104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</row>
    <row r="792" spans="2:13">
      <c r="B792" s="104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</row>
    <row r="793" spans="2:13">
      <c r="B793" s="104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</row>
    <row r="794" spans="2:13">
      <c r="B794" s="104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</row>
    <row r="795" spans="2:13">
      <c r="B795" s="104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</row>
    <row r="796" spans="2:13">
      <c r="B796" s="104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</row>
    <row r="797" spans="2:13">
      <c r="B797" s="104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</row>
    <row r="798" spans="2:13">
      <c r="B798" s="104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</row>
    <row r="799" spans="2:13">
      <c r="B799" s="104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</row>
    <row r="800" spans="2:13">
      <c r="B800" s="104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</row>
    <row r="801" spans="2:13">
      <c r="B801" s="104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</row>
    <row r="802" spans="2:13">
      <c r="B802" s="104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</row>
    <row r="803" spans="2:13">
      <c r="B803" s="104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</row>
    <row r="804" spans="2:13">
      <c r="B804" s="104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</row>
    <row r="805" spans="2:13">
      <c r="B805" s="104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</row>
    <row r="806" spans="2:13">
      <c r="B806" s="104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</row>
    <row r="807" spans="2:13">
      <c r="B807" s="104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</row>
    <row r="808" spans="2:13">
      <c r="B808" s="104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</row>
    <row r="809" spans="2:13">
      <c r="B809" s="104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</row>
    <row r="810" spans="2:13">
      <c r="B810" s="104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</row>
    <row r="811" spans="2:13">
      <c r="B811" s="104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</row>
    <row r="812" spans="2:13">
      <c r="B812" s="104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</row>
    <row r="813" spans="2:13">
      <c r="B813" s="104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</row>
    <row r="814" spans="2:13">
      <c r="B814" s="104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</row>
    <row r="815" spans="2:13">
      <c r="B815" s="104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</row>
    <row r="816" spans="2:13">
      <c r="B816" s="104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</row>
    <row r="817" spans="2:13">
      <c r="B817" s="104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</row>
    <row r="818" spans="2:13">
      <c r="B818" s="104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</row>
    <row r="819" spans="2:13">
      <c r="B819" s="104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</row>
    <row r="820" spans="2:13">
      <c r="B820" s="104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</row>
    <row r="821" spans="2:13">
      <c r="B821" s="104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</row>
    <row r="822" spans="2:13">
      <c r="B822" s="104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</row>
    <row r="823" spans="2:13">
      <c r="B823" s="104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</row>
    <row r="824" spans="2:13">
      <c r="B824" s="104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</row>
    <row r="825" spans="2:13">
      <c r="B825" s="104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</row>
    <row r="826" spans="2:13">
      <c r="B826" s="104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</row>
    <row r="827" spans="2:13">
      <c r="B827" s="104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</row>
    <row r="828" spans="2:13">
      <c r="B828" s="104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</row>
    <row r="829" spans="2:13">
      <c r="B829" s="104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</row>
    <row r="830" spans="2:13">
      <c r="B830" s="104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</row>
    <row r="831" spans="2:13">
      <c r="B831" s="104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</row>
    <row r="832" spans="2:13">
      <c r="B832" s="104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</row>
    <row r="833" spans="2:13">
      <c r="B833" s="104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</row>
    <row r="834" spans="2:13">
      <c r="B834" s="104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</row>
    <row r="835" spans="2:13">
      <c r="B835" s="104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</row>
    <row r="836" spans="2:13">
      <c r="B836" s="104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</row>
    <row r="837" spans="2:13">
      <c r="B837" s="104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</row>
    <row r="838" spans="2:13">
      <c r="B838" s="104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</row>
    <row r="839" spans="2:13">
      <c r="B839" s="104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</row>
    <row r="840" spans="2:13">
      <c r="B840" s="104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</row>
    <row r="841" spans="2:13">
      <c r="B841" s="104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</row>
    <row r="842" spans="2:13">
      <c r="B842" s="104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</row>
    <row r="843" spans="2:13">
      <c r="B843" s="104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</row>
    <row r="844" spans="2:13">
      <c r="B844" s="104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</row>
    <row r="845" spans="2:13">
      <c r="B845" s="104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</row>
    <row r="846" spans="2:13">
      <c r="B846" s="104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</row>
    <row r="847" spans="2:13">
      <c r="B847" s="104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</row>
    <row r="848" spans="2:13">
      <c r="B848" s="104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</row>
    <row r="849" spans="2:13">
      <c r="B849" s="104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</row>
    <row r="850" spans="2:13">
      <c r="B850" s="104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</row>
    <row r="851" spans="2:13">
      <c r="B851" s="104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</row>
    <row r="852" spans="2:13">
      <c r="B852" s="104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</row>
    <row r="853" spans="2:13">
      <c r="B853" s="104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</row>
    <row r="854" spans="2:13">
      <c r="B854" s="104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</row>
    <row r="855" spans="2:13">
      <c r="B855" s="104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</row>
    <row r="856" spans="2:13">
      <c r="B856" s="104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</row>
    <row r="857" spans="2:13">
      <c r="B857" s="104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</row>
    <row r="858" spans="2:13">
      <c r="B858" s="104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</row>
    <row r="859" spans="2:13">
      <c r="B859" s="104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</row>
    <row r="860" spans="2:13">
      <c r="B860" s="104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</row>
    <row r="861" spans="2:13">
      <c r="B861" s="104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</row>
    <row r="862" spans="2:13">
      <c r="B862" s="104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</row>
    <row r="863" spans="2:13">
      <c r="B863" s="104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</row>
    <row r="864" spans="2:13">
      <c r="B864" s="104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</row>
    <row r="865" spans="2:13">
      <c r="B865" s="104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</row>
    <row r="866" spans="2:13">
      <c r="B866" s="104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</row>
    <row r="867" spans="2:13">
      <c r="B867" s="104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</row>
    <row r="868" spans="2:13">
      <c r="B868" s="104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</row>
    <row r="869" spans="2:13">
      <c r="B869" s="104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</row>
    <row r="870" spans="2:13">
      <c r="B870" s="104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</row>
    <row r="871" spans="2:13">
      <c r="B871" s="104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</row>
    <row r="872" spans="2:13">
      <c r="B872" s="104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</row>
    <row r="873" spans="2:13">
      <c r="B873" s="104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</row>
    <row r="874" spans="2:13">
      <c r="B874" s="104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</row>
    <row r="875" spans="2:13">
      <c r="B875" s="104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</row>
    <row r="876" spans="2:13">
      <c r="B876" s="104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</row>
    <row r="877" spans="2:13">
      <c r="B877" s="104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</row>
    <row r="878" spans="2:13">
      <c r="B878" s="104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</row>
    <row r="879" spans="2:13">
      <c r="B879" s="104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</row>
    <row r="880" spans="2:13">
      <c r="B880" s="104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</row>
    <row r="881" spans="2:13">
      <c r="B881" s="104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</row>
    <row r="882" spans="2:13">
      <c r="B882" s="104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</row>
    <row r="883" spans="2:13">
      <c r="B883" s="104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</row>
    <row r="884" spans="2:13">
      <c r="B884" s="104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</row>
    <row r="885" spans="2:13">
      <c r="B885" s="104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</row>
    <row r="886" spans="2:13">
      <c r="B886" s="104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</row>
    <row r="887" spans="2:13">
      <c r="B887" s="104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</row>
    <row r="888" spans="2:13">
      <c r="B888" s="104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</row>
    <row r="889" spans="2:13">
      <c r="B889" s="104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</row>
    <row r="890" spans="2:13">
      <c r="B890" s="104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</row>
    <row r="891" spans="2:13">
      <c r="B891" s="104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</row>
    <row r="892" spans="2:13">
      <c r="B892" s="104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</row>
    <row r="893" spans="2:13">
      <c r="B893" s="104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</row>
    <row r="894" spans="2:13">
      <c r="B894" s="104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</row>
    <row r="895" spans="2:13">
      <c r="B895" s="104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</row>
    <row r="896" spans="2:13">
      <c r="B896" s="104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</row>
    <row r="897" spans="2:13">
      <c r="B897" s="104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</row>
    <row r="898" spans="2:13">
      <c r="B898" s="104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</row>
    <row r="899" spans="2:13">
      <c r="B899" s="104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</row>
    <row r="900" spans="2:13">
      <c r="B900" s="104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</row>
    <row r="901" spans="2:13">
      <c r="B901" s="104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</row>
    <row r="902" spans="2:13">
      <c r="B902" s="104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</row>
    <row r="903" spans="2:13">
      <c r="B903" s="104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</row>
    <row r="904" spans="2:13">
      <c r="B904" s="104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</row>
    <row r="905" spans="2:13">
      <c r="B905" s="104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</row>
    <row r="906" spans="2:13">
      <c r="B906" s="104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</row>
    <row r="907" spans="2:13">
      <c r="B907" s="104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</row>
    <row r="908" spans="2:13">
      <c r="B908" s="104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</row>
    <row r="909" spans="2:13">
      <c r="B909" s="104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</row>
    <row r="910" spans="2:13">
      <c r="B910" s="104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</row>
    <row r="911" spans="2:13">
      <c r="B911" s="104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</row>
    <row r="912" spans="2:13">
      <c r="B912" s="104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</row>
    <row r="913" spans="2:13">
      <c r="B913" s="104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</row>
    <row r="914" spans="2:13">
      <c r="B914" s="104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</row>
    <row r="915" spans="2:13">
      <c r="B915" s="104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</row>
    <row r="916" spans="2:13">
      <c r="B916" s="104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</row>
    <row r="917" spans="2:13">
      <c r="B917" s="104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</row>
    <row r="918" spans="2:13">
      <c r="B918" s="104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</row>
    <row r="919" spans="2:13">
      <c r="B919" s="104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</row>
    <row r="920" spans="2:13">
      <c r="B920" s="104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</row>
    <row r="921" spans="2:13">
      <c r="B921" s="104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</row>
    <row r="922" spans="2:13">
      <c r="B922" s="104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</row>
    <row r="923" spans="2:13">
      <c r="B923" s="104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</row>
    <row r="924" spans="2:13">
      <c r="B924" s="104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</row>
    <row r="925" spans="2:13">
      <c r="B925" s="104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</row>
    <row r="926" spans="2:13">
      <c r="B926" s="104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</row>
    <row r="927" spans="2:13">
      <c r="B927" s="104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</row>
    <row r="928" spans="2:13">
      <c r="B928" s="104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</row>
    <row r="929" spans="2:13">
      <c r="B929" s="104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</row>
    <row r="930" spans="2:13">
      <c r="B930" s="104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</row>
    <row r="931" spans="2:13">
      <c r="B931" s="104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</row>
    <row r="932" spans="2:13">
      <c r="B932" s="104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</row>
    <row r="933" spans="2:13">
      <c r="B933" s="104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</row>
    <row r="934" spans="2:13">
      <c r="B934" s="104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</row>
    <row r="935" spans="2:13">
      <c r="B935" s="104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</row>
    <row r="936" spans="2:13">
      <c r="B936" s="104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</row>
    <row r="937" spans="2:13">
      <c r="B937" s="104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</row>
    <row r="938" spans="2:13">
      <c r="B938" s="104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</row>
    <row r="939" spans="2:13">
      <c r="B939" s="104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</row>
    <row r="940" spans="2:13">
      <c r="B940" s="104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</row>
    <row r="941" spans="2:13">
      <c r="B941" s="104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</row>
    <row r="942" spans="2:13">
      <c r="B942" s="104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</row>
    <row r="943" spans="2:13">
      <c r="B943" s="104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</row>
    <row r="944" spans="2:13">
      <c r="B944" s="104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</row>
    <row r="945" spans="2:13">
      <c r="B945" s="104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</row>
    <row r="946" spans="2:13">
      <c r="B946" s="104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</row>
    <row r="947" spans="2:13">
      <c r="B947" s="104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</row>
    <row r="948" spans="2:13">
      <c r="B948" s="104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</row>
    <row r="949" spans="2:13">
      <c r="B949" s="104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</row>
    <row r="950" spans="2:13">
      <c r="B950" s="104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</row>
    <row r="951" spans="2:13">
      <c r="B951" s="104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</row>
    <row r="952" spans="2:13">
      <c r="B952" s="104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</row>
    <row r="953" spans="2:13">
      <c r="B953" s="104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</row>
    <row r="954" spans="2:13">
      <c r="B954" s="104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</row>
    <row r="955" spans="2:13">
      <c r="B955" s="104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</row>
  </sheetData>
  <phoneticPr fontId="1"/>
  <printOptions horizontalCentered="1"/>
  <pageMargins left="0.39370078740157483" right="0.19685039370078741" top="0.39370078740157483" bottom="0.19685039370078741" header="0.23622047244094491" footer="0.19685039370078741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6"/>
  <sheetViews>
    <sheetView showGridLines="0" view="pageBreakPreview" zoomScaleNormal="100" zoomScaleSheetLayoutView="100" workbookViewId="0">
      <selection activeCell="N20" sqref="N20"/>
    </sheetView>
  </sheetViews>
  <sheetFormatPr defaultRowHeight="13.2"/>
  <cols>
    <col min="1" max="1" width="1.77734375" customWidth="1"/>
    <col min="3" max="3" width="7.44140625" bestFit="1" customWidth="1"/>
    <col min="4" max="4" width="4.88671875" bestFit="1" customWidth="1"/>
    <col min="5" max="5" width="6.21875" bestFit="1" customWidth="1"/>
    <col min="6" max="6" width="3.44140625" bestFit="1" customWidth="1"/>
    <col min="7" max="7" width="9.44140625" bestFit="1" customWidth="1"/>
    <col min="8" max="15" width="9.77734375" customWidth="1"/>
    <col min="16" max="16" width="1.77734375" customWidth="1"/>
  </cols>
  <sheetData>
    <row r="1" spans="2:15" ht="23.4">
      <c r="B1" s="12" t="s">
        <v>46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3" spans="2:15" ht="16.2">
      <c r="B3" s="15" t="s">
        <v>47</v>
      </c>
    </row>
    <row r="4" spans="2:15">
      <c r="C4" t="s">
        <v>14</v>
      </c>
      <c r="D4" s="2" t="s">
        <v>19</v>
      </c>
      <c r="E4" s="2" t="s">
        <v>20</v>
      </c>
      <c r="F4" s="1" t="s">
        <v>21</v>
      </c>
      <c r="G4" t="s">
        <v>22</v>
      </c>
    </row>
    <row r="5" spans="2:15">
      <c r="C5" t="s">
        <v>15</v>
      </c>
      <c r="D5" s="2" t="s">
        <v>19</v>
      </c>
      <c r="E5" s="2" t="s">
        <v>25</v>
      </c>
      <c r="F5" s="1" t="s">
        <v>23</v>
      </c>
      <c r="G5" t="s">
        <v>22</v>
      </c>
    </row>
    <row r="6" spans="2:15">
      <c r="C6" t="s">
        <v>16</v>
      </c>
      <c r="D6" s="2" t="s">
        <v>19</v>
      </c>
      <c r="E6" s="2" t="s">
        <v>24</v>
      </c>
      <c r="F6" s="1" t="s">
        <v>21</v>
      </c>
      <c r="G6" t="s">
        <v>26</v>
      </c>
    </row>
    <row r="7" spans="2:15">
      <c r="C7" t="s">
        <v>17</v>
      </c>
      <c r="D7" s="2" t="s">
        <v>27</v>
      </c>
      <c r="E7" s="2" t="s">
        <v>28</v>
      </c>
      <c r="F7" s="1" t="s">
        <v>21</v>
      </c>
      <c r="G7" t="s">
        <v>26</v>
      </c>
    </row>
    <row r="8" spans="2:15">
      <c r="C8" t="s">
        <v>18</v>
      </c>
      <c r="D8" s="2" t="s">
        <v>27</v>
      </c>
      <c r="E8" s="2" t="s">
        <v>29</v>
      </c>
      <c r="F8" s="1" t="s">
        <v>21</v>
      </c>
      <c r="G8" t="s">
        <v>22</v>
      </c>
    </row>
    <row r="9" spans="2:15">
      <c r="C9" t="s">
        <v>18</v>
      </c>
      <c r="D9" s="2" t="s">
        <v>27</v>
      </c>
      <c r="E9" s="2" t="s">
        <v>30</v>
      </c>
      <c r="F9" s="1" t="s">
        <v>21</v>
      </c>
      <c r="G9" t="s">
        <v>26</v>
      </c>
    </row>
    <row r="10" spans="2:15">
      <c r="C10" t="s">
        <v>31</v>
      </c>
      <c r="D10" s="2" t="s">
        <v>32</v>
      </c>
      <c r="E10" s="2" t="s">
        <v>33</v>
      </c>
      <c r="F10" s="1" t="s">
        <v>21</v>
      </c>
      <c r="G10" t="s">
        <v>26</v>
      </c>
    </row>
    <row r="11" spans="2:15" s="16" customFormat="1" ht="8.4"/>
    <row r="12" spans="2:15" ht="16.8" thickBot="1">
      <c r="B12" s="15" t="s">
        <v>13</v>
      </c>
    </row>
    <row r="13" spans="2:15" ht="18" customHeight="1" thickBot="1">
      <c r="C13" s="116" t="s">
        <v>34</v>
      </c>
      <c r="D13" s="117"/>
      <c r="E13" s="117"/>
      <c r="G13" s="14" t="s">
        <v>0</v>
      </c>
      <c r="H13" s="5"/>
      <c r="I13" s="5"/>
      <c r="J13" s="5"/>
      <c r="K13" s="5"/>
      <c r="L13" s="5"/>
      <c r="M13" s="5"/>
      <c r="N13" s="5"/>
      <c r="O13" s="8"/>
    </row>
    <row r="14" spans="2:15" ht="18" customHeight="1">
      <c r="C14" s="118" t="s">
        <v>35</v>
      </c>
      <c r="D14" s="118"/>
      <c r="E14" s="118"/>
      <c r="G14" s="9"/>
      <c r="H14" s="65" t="s">
        <v>12</v>
      </c>
      <c r="I14" s="66"/>
      <c r="J14" s="65" t="s">
        <v>9</v>
      </c>
      <c r="K14" s="66"/>
      <c r="L14" s="65" t="s">
        <v>10</v>
      </c>
      <c r="M14" s="66"/>
      <c r="N14" s="65" t="s">
        <v>11</v>
      </c>
      <c r="O14" s="66"/>
    </row>
    <row r="15" spans="2:15" ht="18" customHeight="1">
      <c r="C15" s="118" t="s">
        <v>36</v>
      </c>
      <c r="D15" s="118"/>
      <c r="E15" s="118"/>
      <c r="G15" s="3" t="s">
        <v>3</v>
      </c>
      <c r="H15" s="67" t="s">
        <v>48</v>
      </c>
      <c r="I15" s="68"/>
      <c r="J15" s="79" t="str">
        <f>$C$14</f>
        <v>美女木FC</v>
      </c>
      <c r="K15" s="80" t="str">
        <f>$C$16</f>
        <v>美谷本FC</v>
      </c>
      <c r="L15" s="79" t="str">
        <f>$C$18</f>
        <v>戸田二FC</v>
      </c>
      <c r="M15" s="80" t="str">
        <f>$C$17</f>
        <v>戸田FC</v>
      </c>
      <c r="N15" s="79" t="str">
        <f>$C$18</f>
        <v>戸田二FC</v>
      </c>
      <c r="O15" s="80" t="str">
        <f>$C$15</f>
        <v>FC.クラッキ</v>
      </c>
    </row>
    <row r="16" spans="2:15" ht="18" customHeight="1">
      <c r="C16" s="118" t="s">
        <v>37</v>
      </c>
      <c r="D16" s="118"/>
      <c r="E16" s="118"/>
      <c r="G16" s="3" t="s">
        <v>4</v>
      </c>
      <c r="H16" s="79" t="str">
        <f>$C$14</f>
        <v>美女木FC</v>
      </c>
      <c r="I16" s="80" t="str">
        <f>$C$15</f>
        <v>FC.クラッキ</v>
      </c>
      <c r="J16" s="79" t="str">
        <f>$C$15</f>
        <v>FC.クラッキ</v>
      </c>
      <c r="K16" s="80" t="str">
        <f>$C$17</f>
        <v>戸田FC</v>
      </c>
      <c r="L16" s="79" t="str">
        <f>$C$16</f>
        <v>美谷本FC</v>
      </c>
      <c r="M16" s="80" t="str">
        <f>$C$15</f>
        <v>FC.クラッキ</v>
      </c>
      <c r="N16" s="79" t="str">
        <f>$C$17</f>
        <v>戸田FC</v>
      </c>
      <c r="O16" s="80" t="str">
        <f>$C$14</f>
        <v>美女木FC</v>
      </c>
    </row>
    <row r="17" spans="2:15" ht="18" customHeight="1">
      <c r="C17" s="118" t="s">
        <v>38</v>
      </c>
      <c r="D17" s="118"/>
      <c r="E17" s="118"/>
      <c r="G17" s="3" t="s">
        <v>5</v>
      </c>
      <c r="H17" s="79" t="str">
        <f>$C$16</f>
        <v>美谷本FC</v>
      </c>
      <c r="I17" s="80" t="str">
        <f>$C$17</f>
        <v>戸田FC</v>
      </c>
      <c r="J17" s="79" t="str">
        <f>$C$16</f>
        <v>美谷本FC</v>
      </c>
      <c r="K17" s="80" t="str">
        <f>$C$18</f>
        <v>戸田二FC</v>
      </c>
      <c r="L17" s="79" t="str">
        <f>$C$18</f>
        <v>戸田二FC</v>
      </c>
      <c r="M17" s="80" t="str">
        <f>$C$14</f>
        <v>美女木FC</v>
      </c>
      <c r="N17" s="79" t="str">
        <f>$C$18</f>
        <v>戸田二FC</v>
      </c>
      <c r="O17" s="80" t="str">
        <f>$C$16</f>
        <v>美谷本FC</v>
      </c>
    </row>
    <row r="18" spans="2:15" ht="18" customHeight="1">
      <c r="C18" s="118" t="s">
        <v>39</v>
      </c>
      <c r="D18" s="118"/>
      <c r="E18" s="118"/>
      <c r="G18" s="3" t="s">
        <v>6</v>
      </c>
      <c r="H18" s="79" t="str">
        <f>$C$14</f>
        <v>美女木FC</v>
      </c>
      <c r="I18" s="80" t="str">
        <f>$C$18</f>
        <v>戸田二FC</v>
      </c>
      <c r="J18" s="79" t="str">
        <f>$C$14</f>
        <v>美女木FC</v>
      </c>
      <c r="K18" s="80" t="str">
        <f>$C$17</f>
        <v>戸田FC</v>
      </c>
      <c r="L18" s="79" t="str">
        <f>$C$17</f>
        <v>戸田FC</v>
      </c>
      <c r="M18" s="80" t="str">
        <f>$C$16</f>
        <v>美谷本FC</v>
      </c>
      <c r="N18" s="79" t="str">
        <f>$C$17</f>
        <v>戸田FC</v>
      </c>
      <c r="O18" s="80" t="str">
        <f>$C$15</f>
        <v>FC.クラッキ</v>
      </c>
    </row>
    <row r="19" spans="2:15" ht="18" customHeight="1">
      <c r="G19" s="3" t="s">
        <v>7</v>
      </c>
      <c r="H19" s="79" t="str">
        <f>$C$15</f>
        <v>FC.クラッキ</v>
      </c>
      <c r="I19" s="80" t="str">
        <f>$C$16</f>
        <v>美谷本FC</v>
      </c>
      <c r="J19" s="79" t="str">
        <f>$C$15</f>
        <v>FC.クラッキ</v>
      </c>
      <c r="K19" s="80" t="str">
        <f>$C$18</f>
        <v>戸田二FC</v>
      </c>
      <c r="L19" s="79" t="str">
        <f>$C$15</f>
        <v>FC.クラッキ</v>
      </c>
      <c r="M19" s="80" t="str">
        <f>$C$14</f>
        <v>美女木FC</v>
      </c>
      <c r="N19" s="79" t="str">
        <f>$C$16</f>
        <v>美谷本FC</v>
      </c>
      <c r="O19" s="80" t="str">
        <f>$C$14</f>
        <v>美女木FC</v>
      </c>
    </row>
    <row r="20" spans="2:15" ht="18" customHeight="1">
      <c r="G20" s="3" t="s">
        <v>2</v>
      </c>
      <c r="H20" s="79" t="str">
        <f>$C$17</f>
        <v>戸田FC</v>
      </c>
      <c r="I20" s="80" t="str">
        <f>$C$18</f>
        <v>戸田二FC</v>
      </c>
      <c r="J20" s="71" t="s">
        <v>1</v>
      </c>
      <c r="K20" s="72"/>
      <c r="L20" s="71" t="s">
        <v>1</v>
      </c>
      <c r="M20" s="72"/>
      <c r="N20" s="17" t="s">
        <v>1</v>
      </c>
      <c r="O20" s="18"/>
    </row>
    <row r="21" spans="2:15" ht="18" customHeight="1" thickBot="1">
      <c r="G21" s="4" t="s">
        <v>8</v>
      </c>
      <c r="H21" s="75" t="s">
        <v>1</v>
      </c>
      <c r="I21" s="76"/>
      <c r="J21" s="75" t="s">
        <v>1</v>
      </c>
      <c r="K21" s="76"/>
      <c r="L21" s="75" t="s">
        <v>1</v>
      </c>
      <c r="M21" s="76"/>
      <c r="N21" s="81" t="s">
        <v>94</v>
      </c>
      <c r="O21" s="82" t="s">
        <v>95</v>
      </c>
    </row>
    <row r="22" spans="2:15" s="16" customFormat="1" ht="8.4"/>
    <row r="23" spans="2:15" ht="16.8" thickBot="1">
      <c r="B23" s="15" t="s">
        <v>45</v>
      </c>
    </row>
    <row r="24" spans="2:15" ht="18" customHeight="1" thickBot="1">
      <c r="C24" s="119" t="s">
        <v>34</v>
      </c>
      <c r="D24" s="120"/>
      <c r="E24" s="120"/>
      <c r="G24" s="13" t="s">
        <v>0</v>
      </c>
      <c r="H24" s="6"/>
      <c r="I24" s="6"/>
      <c r="J24" s="6"/>
      <c r="K24" s="6"/>
      <c r="L24" s="6"/>
      <c r="M24" s="6"/>
      <c r="N24" s="6"/>
      <c r="O24" s="7"/>
    </row>
    <row r="25" spans="2:15" ht="18" customHeight="1">
      <c r="C25" s="118" t="s">
        <v>40</v>
      </c>
      <c r="D25" s="118"/>
      <c r="E25" s="118"/>
      <c r="G25" s="10"/>
      <c r="H25" s="65" t="s">
        <v>12</v>
      </c>
      <c r="I25" s="66"/>
      <c r="J25" s="65" t="s">
        <v>9</v>
      </c>
      <c r="K25" s="66"/>
      <c r="L25" s="65" t="s">
        <v>10</v>
      </c>
      <c r="M25" s="66"/>
      <c r="N25" s="65" t="s">
        <v>11</v>
      </c>
      <c r="O25" s="66"/>
    </row>
    <row r="26" spans="2:15" ht="18" customHeight="1">
      <c r="C26" s="118" t="s">
        <v>41</v>
      </c>
      <c r="D26" s="118"/>
      <c r="E26" s="118"/>
      <c r="G26" s="3" t="s">
        <v>3</v>
      </c>
      <c r="H26" s="67" t="s">
        <v>48</v>
      </c>
      <c r="I26" s="68"/>
      <c r="J26" s="69" t="str">
        <f>$C$25</f>
        <v>戸田南FC</v>
      </c>
      <c r="K26" s="70" t="str">
        <f>$C$27</f>
        <v>F.C.ＮＩＩＺＯ</v>
      </c>
      <c r="L26" s="71" t="s">
        <v>1</v>
      </c>
      <c r="M26" s="72"/>
      <c r="N26" s="69" t="str">
        <f>$C$29</f>
        <v>ＦＣ.東'８５</v>
      </c>
      <c r="O26" s="70" t="str">
        <f>$C$26</f>
        <v>戸田一SC</v>
      </c>
    </row>
    <row r="27" spans="2:15" ht="18" customHeight="1">
      <c r="C27" s="118" t="s">
        <v>42</v>
      </c>
      <c r="D27" s="118"/>
      <c r="E27" s="118"/>
      <c r="G27" s="3" t="s">
        <v>4</v>
      </c>
      <c r="H27" s="69" t="str">
        <f>$C$25</f>
        <v>戸田南FC</v>
      </c>
      <c r="I27" s="70" t="str">
        <f>$C$26</f>
        <v>戸田一SC</v>
      </c>
      <c r="J27" s="69" t="str">
        <f>$C$26</f>
        <v>戸田一SC</v>
      </c>
      <c r="K27" s="70" t="str">
        <f>$C$28</f>
        <v>喜沢ＳＣ</v>
      </c>
      <c r="L27" s="71" t="s">
        <v>1</v>
      </c>
      <c r="M27" s="72"/>
      <c r="N27" s="69" t="str">
        <f>$C$28</f>
        <v>喜沢ＳＣ</v>
      </c>
      <c r="O27" s="70" t="str">
        <f>$C$25</f>
        <v>戸田南FC</v>
      </c>
    </row>
    <row r="28" spans="2:15" ht="18" customHeight="1">
      <c r="C28" s="118" t="s">
        <v>43</v>
      </c>
      <c r="D28" s="118"/>
      <c r="E28" s="118"/>
      <c r="G28" s="3" t="s">
        <v>5</v>
      </c>
      <c r="H28" s="69" t="str">
        <f>$C$27</f>
        <v>F.C.ＮＩＩＺＯ</v>
      </c>
      <c r="I28" s="70" t="str">
        <f>$C$28</f>
        <v>喜沢ＳＣ</v>
      </c>
      <c r="J28" s="69" t="str">
        <f>$C$27</f>
        <v>F.C.ＮＩＩＺＯ</v>
      </c>
      <c r="K28" s="70" t="str">
        <f>$C$29</f>
        <v>ＦＣ.東'８５</v>
      </c>
      <c r="L28" s="73" t="str">
        <f>$C$27</f>
        <v>F.C.ＮＩＩＺＯ</v>
      </c>
      <c r="M28" s="74" t="str">
        <f>$C$26</f>
        <v>戸田一SC</v>
      </c>
      <c r="N28" s="69" t="str">
        <f>$C$29</f>
        <v>ＦＣ.東'８５</v>
      </c>
      <c r="O28" s="70" t="str">
        <f>$C$27</f>
        <v>F.C.ＮＩＩＺＯ</v>
      </c>
    </row>
    <row r="29" spans="2:15" ht="18" customHeight="1">
      <c r="C29" s="118" t="s">
        <v>44</v>
      </c>
      <c r="D29" s="118"/>
      <c r="E29" s="118"/>
      <c r="G29" s="3" t="s">
        <v>6</v>
      </c>
      <c r="H29" s="69" t="str">
        <f>$C$25</f>
        <v>戸田南FC</v>
      </c>
      <c r="I29" s="70" t="str">
        <f>$C$29</f>
        <v>ＦＣ.東'８５</v>
      </c>
      <c r="J29" s="69" t="str">
        <f>$C$25</f>
        <v>戸田南FC</v>
      </c>
      <c r="K29" s="70" t="str">
        <f>$C$28</f>
        <v>喜沢ＳＣ</v>
      </c>
      <c r="L29" s="69" t="str">
        <f>$C$29</f>
        <v>ＦＣ.東'８５</v>
      </c>
      <c r="M29" s="70" t="str">
        <f>$C$25</f>
        <v>戸田南FC</v>
      </c>
      <c r="N29" s="69" t="str">
        <f>$C$28</f>
        <v>喜沢ＳＣ</v>
      </c>
      <c r="O29" s="70" t="str">
        <f>$C$26</f>
        <v>戸田一SC</v>
      </c>
    </row>
    <row r="30" spans="2:15" ht="18" customHeight="1">
      <c r="G30" s="3" t="s">
        <v>7</v>
      </c>
      <c r="H30" s="69" t="str">
        <f>$C$26</f>
        <v>戸田一SC</v>
      </c>
      <c r="I30" s="70" t="str">
        <f>$C$27</f>
        <v>F.C.ＮＩＩＺＯ</v>
      </c>
      <c r="J30" s="69" t="str">
        <f>$C$26</f>
        <v>戸田一SC</v>
      </c>
      <c r="K30" s="70" t="str">
        <f>$C$29</f>
        <v>ＦＣ.東'８５</v>
      </c>
      <c r="L30" s="69" t="str">
        <f>$C$28</f>
        <v>喜沢ＳＣ</v>
      </c>
      <c r="M30" s="70" t="str">
        <f>$C$27</f>
        <v>F.C.ＮＩＩＺＯ</v>
      </c>
      <c r="N30" s="69" t="str">
        <f>$C$27</f>
        <v>F.C.ＮＩＩＺＯ</v>
      </c>
      <c r="O30" s="70" t="str">
        <f>$C$25</f>
        <v>戸田南FC</v>
      </c>
    </row>
    <row r="31" spans="2:15" ht="18" customHeight="1">
      <c r="G31" s="3" t="s">
        <v>2</v>
      </c>
      <c r="H31" s="69" t="str">
        <f>$C$28</f>
        <v>喜沢ＳＣ</v>
      </c>
      <c r="I31" s="70" t="str">
        <f>$C$29</f>
        <v>ＦＣ.東'８５</v>
      </c>
      <c r="J31" s="71" t="s">
        <v>1</v>
      </c>
      <c r="K31" s="72"/>
      <c r="L31" s="69" t="str">
        <f>$C$26</f>
        <v>戸田一SC</v>
      </c>
      <c r="M31" s="70" t="str">
        <f>$C$25</f>
        <v>戸田南FC</v>
      </c>
      <c r="N31" s="71" t="s">
        <v>1</v>
      </c>
      <c r="O31" s="72"/>
    </row>
    <row r="32" spans="2:15" ht="18" customHeight="1" thickBot="1">
      <c r="G32" s="4" t="s">
        <v>8</v>
      </c>
      <c r="H32" s="75" t="s">
        <v>1</v>
      </c>
      <c r="I32" s="76"/>
      <c r="J32" s="75" t="s">
        <v>1</v>
      </c>
      <c r="K32" s="76"/>
      <c r="L32" s="77" t="str">
        <f>$C$29</f>
        <v>ＦＣ.東'８５</v>
      </c>
      <c r="M32" s="78" t="str">
        <f>$C$28</f>
        <v>喜沢ＳＣ</v>
      </c>
      <c r="N32" s="75" t="s">
        <v>1</v>
      </c>
      <c r="O32" s="76"/>
    </row>
    <row r="33" spans="2:3" s="16" customFormat="1" ht="8.4"/>
    <row r="34" spans="2:3" s="15" customFormat="1" ht="16.2">
      <c r="B34" s="15" t="s">
        <v>49</v>
      </c>
    </row>
    <row r="35" spans="2:3">
      <c r="B35" t="s">
        <v>54</v>
      </c>
    </row>
    <row r="36" spans="2:3">
      <c r="C36" t="s">
        <v>50</v>
      </c>
    </row>
    <row r="37" spans="2:3">
      <c r="C37" t="s">
        <v>51</v>
      </c>
    </row>
    <row r="38" spans="2:3">
      <c r="C38" t="s">
        <v>52</v>
      </c>
    </row>
    <row r="39" spans="2:3">
      <c r="C39" t="s">
        <v>53</v>
      </c>
    </row>
    <row r="40" spans="2:3">
      <c r="C40" t="s">
        <v>55</v>
      </c>
    </row>
    <row r="41" spans="2:3" s="16" customFormat="1" ht="8.4"/>
    <row r="42" spans="2:3" ht="16.2">
      <c r="B42" s="15" t="s">
        <v>56</v>
      </c>
    </row>
    <row r="43" spans="2:3">
      <c r="B43" t="s">
        <v>57</v>
      </c>
    </row>
    <row r="44" spans="2:3" s="16" customFormat="1" ht="8.4"/>
    <row r="45" spans="2:3" ht="16.2">
      <c r="B45" s="15" t="s">
        <v>58</v>
      </c>
    </row>
    <row r="46" spans="2:3">
      <c r="B46" t="s">
        <v>59</v>
      </c>
    </row>
  </sheetData>
  <mergeCells count="12">
    <mergeCell ref="C13:E13"/>
    <mergeCell ref="C29:E29"/>
    <mergeCell ref="C14:E14"/>
    <mergeCell ref="C15:E15"/>
    <mergeCell ref="C16:E16"/>
    <mergeCell ref="C17:E17"/>
    <mergeCell ref="C18:E18"/>
    <mergeCell ref="C24:E24"/>
    <mergeCell ref="C25:E25"/>
    <mergeCell ref="C26:E26"/>
    <mergeCell ref="C27:E27"/>
    <mergeCell ref="C28:E28"/>
  </mergeCells>
  <phoneticPr fontId="1"/>
  <printOptions horizontalCentered="1"/>
  <pageMargins left="0.39370078740157483" right="0.19685039370078741" top="0.59055118110236227" bottom="0.19685039370078741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P49"/>
  <sheetViews>
    <sheetView tabSelected="1" view="pageBreakPreview" zoomScaleNormal="100" zoomScaleSheetLayoutView="100" workbookViewId="0">
      <pane ySplit="3" topLeftCell="A4" activePane="bottomLeft" state="frozen"/>
      <selection pane="bottomLeft" activeCell="BR7" sqref="BR7"/>
    </sheetView>
  </sheetViews>
  <sheetFormatPr defaultRowHeight="10.8"/>
  <cols>
    <col min="1" max="1" width="1.44140625" style="19" customWidth="1"/>
    <col min="2" max="5" width="1.6640625" style="19" customWidth="1"/>
    <col min="6" max="6" width="1.6640625" style="20" customWidth="1"/>
    <col min="7" max="7" width="1.6640625" style="19" customWidth="1"/>
    <col min="8" max="17" width="2.77734375" style="19" customWidth="1"/>
    <col min="18" max="24" width="6.33203125" style="21" customWidth="1"/>
    <col min="25" max="25" width="8.33203125" style="21" customWidth="1"/>
    <col min="26" max="26" width="8" style="19" hidden="1" customWidth="1"/>
    <col min="27" max="27" width="9.88671875" style="21" hidden="1" customWidth="1"/>
    <col min="28" max="28" width="7.88671875" style="21" hidden="1" customWidth="1"/>
    <col min="29" max="29" width="8.77734375" style="21" hidden="1" customWidth="1"/>
    <col min="30" max="30" width="9.6640625" style="21" hidden="1" customWidth="1"/>
    <col min="31" max="31" width="16.44140625" style="21" hidden="1" customWidth="1"/>
    <col min="32" max="32" width="6.21875" style="21" hidden="1" customWidth="1"/>
    <col min="33" max="33" width="8" style="19" hidden="1" customWidth="1"/>
    <col min="34" max="34" width="2.33203125" style="19" customWidth="1"/>
    <col min="35" max="35" width="1.44140625" style="19" customWidth="1"/>
    <col min="36" max="39" width="1.6640625" style="19" customWidth="1"/>
    <col min="40" max="40" width="1.6640625" style="20" customWidth="1"/>
    <col min="41" max="41" width="1.6640625" style="19" customWidth="1"/>
    <col min="42" max="51" width="2.77734375" style="19" customWidth="1"/>
    <col min="52" max="58" width="6.33203125" style="21" customWidth="1"/>
    <col min="59" max="59" width="8.33203125" style="21" customWidth="1"/>
    <col min="60" max="60" width="8" style="19" hidden="1" customWidth="1"/>
    <col min="61" max="61" width="9.88671875" style="21" hidden="1" customWidth="1"/>
    <col min="62" max="62" width="7.88671875" style="21" hidden="1" customWidth="1"/>
    <col min="63" max="63" width="8.77734375" style="21" hidden="1" customWidth="1"/>
    <col min="64" max="64" width="9.6640625" style="21" hidden="1" customWidth="1"/>
    <col min="65" max="65" width="16.44140625" style="21" hidden="1" customWidth="1"/>
    <col min="66" max="66" width="6.21875" style="21" hidden="1" customWidth="1"/>
    <col min="67" max="67" width="1.44140625" style="19" customWidth="1"/>
    <col min="68" max="256" width="8.88671875" style="19"/>
    <col min="257" max="257" width="1.44140625" style="19" customWidth="1"/>
    <col min="258" max="263" width="1.6640625" style="19" customWidth="1"/>
    <col min="264" max="273" width="2.77734375" style="19" customWidth="1"/>
    <col min="274" max="280" width="6.33203125" style="19" customWidth="1"/>
    <col min="281" max="281" width="8.33203125" style="19" customWidth="1"/>
    <col min="282" max="289" width="0" style="19" hidden="1" customWidth="1"/>
    <col min="290" max="290" width="2.33203125" style="19" customWidth="1"/>
    <col min="291" max="291" width="1.44140625" style="19" customWidth="1"/>
    <col min="292" max="297" width="1.6640625" style="19" customWidth="1"/>
    <col min="298" max="307" width="2.77734375" style="19" customWidth="1"/>
    <col min="308" max="314" width="6.33203125" style="19" customWidth="1"/>
    <col min="315" max="315" width="8.33203125" style="19" customWidth="1"/>
    <col min="316" max="322" width="0" style="19" hidden="1" customWidth="1"/>
    <col min="323" max="323" width="1.44140625" style="19" customWidth="1"/>
    <col min="324" max="512" width="8.88671875" style="19"/>
    <col min="513" max="513" width="1.44140625" style="19" customWidth="1"/>
    <col min="514" max="519" width="1.6640625" style="19" customWidth="1"/>
    <col min="520" max="529" width="2.77734375" style="19" customWidth="1"/>
    <col min="530" max="536" width="6.33203125" style="19" customWidth="1"/>
    <col min="537" max="537" width="8.33203125" style="19" customWidth="1"/>
    <col min="538" max="545" width="0" style="19" hidden="1" customWidth="1"/>
    <col min="546" max="546" width="2.33203125" style="19" customWidth="1"/>
    <col min="547" max="547" width="1.44140625" style="19" customWidth="1"/>
    <col min="548" max="553" width="1.6640625" style="19" customWidth="1"/>
    <col min="554" max="563" width="2.77734375" style="19" customWidth="1"/>
    <col min="564" max="570" width="6.33203125" style="19" customWidth="1"/>
    <col min="571" max="571" width="8.33203125" style="19" customWidth="1"/>
    <col min="572" max="578" width="0" style="19" hidden="1" customWidth="1"/>
    <col min="579" max="579" width="1.44140625" style="19" customWidth="1"/>
    <col min="580" max="768" width="8.88671875" style="19"/>
    <col min="769" max="769" width="1.44140625" style="19" customWidth="1"/>
    <col min="770" max="775" width="1.6640625" style="19" customWidth="1"/>
    <col min="776" max="785" width="2.77734375" style="19" customWidth="1"/>
    <col min="786" max="792" width="6.33203125" style="19" customWidth="1"/>
    <col min="793" max="793" width="8.33203125" style="19" customWidth="1"/>
    <col min="794" max="801" width="0" style="19" hidden="1" customWidth="1"/>
    <col min="802" max="802" width="2.33203125" style="19" customWidth="1"/>
    <col min="803" max="803" width="1.44140625" style="19" customWidth="1"/>
    <col min="804" max="809" width="1.6640625" style="19" customWidth="1"/>
    <col min="810" max="819" width="2.77734375" style="19" customWidth="1"/>
    <col min="820" max="826" width="6.33203125" style="19" customWidth="1"/>
    <col min="827" max="827" width="8.33203125" style="19" customWidth="1"/>
    <col min="828" max="834" width="0" style="19" hidden="1" customWidth="1"/>
    <col min="835" max="835" width="1.44140625" style="19" customWidth="1"/>
    <col min="836" max="1024" width="8.88671875" style="19"/>
    <col min="1025" max="1025" width="1.44140625" style="19" customWidth="1"/>
    <col min="1026" max="1031" width="1.6640625" style="19" customWidth="1"/>
    <col min="1032" max="1041" width="2.77734375" style="19" customWidth="1"/>
    <col min="1042" max="1048" width="6.33203125" style="19" customWidth="1"/>
    <col min="1049" max="1049" width="8.33203125" style="19" customWidth="1"/>
    <col min="1050" max="1057" width="0" style="19" hidden="1" customWidth="1"/>
    <col min="1058" max="1058" width="2.33203125" style="19" customWidth="1"/>
    <col min="1059" max="1059" width="1.44140625" style="19" customWidth="1"/>
    <col min="1060" max="1065" width="1.6640625" style="19" customWidth="1"/>
    <col min="1066" max="1075" width="2.77734375" style="19" customWidth="1"/>
    <col min="1076" max="1082" width="6.33203125" style="19" customWidth="1"/>
    <col min="1083" max="1083" width="8.33203125" style="19" customWidth="1"/>
    <col min="1084" max="1090" width="0" style="19" hidden="1" customWidth="1"/>
    <col min="1091" max="1091" width="1.44140625" style="19" customWidth="1"/>
    <col min="1092" max="1280" width="8.88671875" style="19"/>
    <col min="1281" max="1281" width="1.44140625" style="19" customWidth="1"/>
    <col min="1282" max="1287" width="1.6640625" style="19" customWidth="1"/>
    <col min="1288" max="1297" width="2.77734375" style="19" customWidth="1"/>
    <col min="1298" max="1304" width="6.33203125" style="19" customWidth="1"/>
    <col min="1305" max="1305" width="8.33203125" style="19" customWidth="1"/>
    <col min="1306" max="1313" width="0" style="19" hidden="1" customWidth="1"/>
    <col min="1314" max="1314" width="2.33203125" style="19" customWidth="1"/>
    <col min="1315" max="1315" width="1.44140625" style="19" customWidth="1"/>
    <col min="1316" max="1321" width="1.6640625" style="19" customWidth="1"/>
    <col min="1322" max="1331" width="2.77734375" style="19" customWidth="1"/>
    <col min="1332" max="1338" width="6.33203125" style="19" customWidth="1"/>
    <col min="1339" max="1339" width="8.33203125" style="19" customWidth="1"/>
    <col min="1340" max="1346" width="0" style="19" hidden="1" customWidth="1"/>
    <col min="1347" max="1347" width="1.44140625" style="19" customWidth="1"/>
    <col min="1348" max="1536" width="8.88671875" style="19"/>
    <col min="1537" max="1537" width="1.44140625" style="19" customWidth="1"/>
    <col min="1538" max="1543" width="1.6640625" style="19" customWidth="1"/>
    <col min="1544" max="1553" width="2.77734375" style="19" customWidth="1"/>
    <col min="1554" max="1560" width="6.33203125" style="19" customWidth="1"/>
    <col min="1561" max="1561" width="8.33203125" style="19" customWidth="1"/>
    <col min="1562" max="1569" width="0" style="19" hidden="1" customWidth="1"/>
    <col min="1570" max="1570" width="2.33203125" style="19" customWidth="1"/>
    <col min="1571" max="1571" width="1.44140625" style="19" customWidth="1"/>
    <col min="1572" max="1577" width="1.6640625" style="19" customWidth="1"/>
    <col min="1578" max="1587" width="2.77734375" style="19" customWidth="1"/>
    <col min="1588" max="1594" width="6.33203125" style="19" customWidth="1"/>
    <col min="1595" max="1595" width="8.33203125" style="19" customWidth="1"/>
    <col min="1596" max="1602" width="0" style="19" hidden="1" customWidth="1"/>
    <col min="1603" max="1603" width="1.44140625" style="19" customWidth="1"/>
    <col min="1604" max="1792" width="8.88671875" style="19"/>
    <col min="1793" max="1793" width="1.44140625" style="19" customWidth="1"/>
    <col min="1794" max="1799" width="1.6640625" style="19" customWidth="1"/>
    <col min="1800" max="1809" width="2.77734375" style="19" customWidth="1"/>
    <col min="1810" max="1816" width="6.33203125" style="19" customWidth="1"/>
    <col min="1817" max="1817" width="8.33203125" style="19" customWidth="1"/>
    <col min="1818" max="1825" width="0" style="19" hidden="1" customWidth="1"/>
    <col min="1826" max="1826" width="2.33203125" style="19" customWidth="1"/>
    <col min="1827" max="1827" width="1.44140625" style="19" customWidth="1"/>
    <col min="1828" max="1833" width="1.6640625" style="19" customWidth="1"/>
    <col min="1834" max="1843" width="2.77734375" style="19" customWidth="1"/>
    <col min="1844" max="1850" width="6.33203125" style="19" customWidth="1"/>
    <col min="1851" max="1851" width="8.33203125" style="19" customWidth="1"/>
    <col min="1852" max="1858" width="0" style="19" hidden="1" customWidth="1"/>
    <col min="1859" max="1859" width="1.44140625" style="19" customWidth="1"/>
    <col min="1860" max="2048" width="8.88671875" style="19"/>
    <col min="2049" max="2049" width="1.44140625" style="19" customWidth="1"/>
    <col min="2050" max="2055" width="1.6640625" style="19" customWidth="1"/>
    <col min="2056" max="2065" width="2.77734375" style="19" customWidth="1"/>
    <col min="2066" max="2072" width="6.33203125" style="19" customWidth="1"/>
    <col min="2073" max="2073" width="8.33203125" style="19" customWidth="1"/>
    <col min="2074" max="2081" width="0" style="19" hidden="1" customWidth="1"/>
    <col min="2082" max="2082" width="2.33203125" style="19" customWidth="1"/>
    <col min="2083" max="2083" width="1.44140625" style="19" customWidth="1"/>
    <col min="2084" max="2089" width="1.6640625" style="19" customWidth="1"/>
    <col min="2090" max="2099" width="2.77734375" style="19" customWidth="1"/>
    <col min="2100" max="2106" width="6.33203125" style="19" customWidth="1"/>
    <col min="2107" max="2107" width="8.33203125" style="19" customWidth="1"/>
    <col min="2108" max="2114" width="0" style="19" hidden="1" customWidth="1"/>
    <col min="2115" max="2115" width="1.44140625" style="19" customWidth="1"/>
    <col min="2116" max="2304" width="8.88671875" style="19"/>
    <col min="2305" max="2305" width="1.44140625" style="19" customWidth="1"/>
    <col min="2306" max="2311" width="1.6640625" style="19" customWidth="1"/>
    <col min="2312" max="2321" width="2.77734375" style="19" customWidth="1"/>
    <col min="2322" max="2328" width="6.33203125" style="19" customWidth="1"/>
    <col min="2329" max="2329" width="8.33203125" style="19" customWidth="1"/>
    <col min="2330" max="2337" width="0" style="19" hidden="1" customWidth="1"/>
    <col min="2338" max="2338" width="2.33203125" style="19" customWidth="1"/>
    <col min="2339" max="2339" width="1.44140625" style="19" customWidth="1"/>
    <col min="2340" max="2345" width="1.6640625" style="19" customWidth="1"/>
    <col min="2346" max="2355" width="2.77734375" style="19" customWidth="1"/>
    <col min="2356" max="2362" width="6.33203125" style="19" customWidth="1"/>
    <col min="2363" max="2363" width="8.33203125" style="19" customWidth="1"/>
    <col min="2364" max="2370" width="0" style="19" hidden="1" customWidth="1"/>
    <col min="2371" max="2371" width="1.44140625" style="19" customWidth="1"/>
    <col min="2372" max="2560" width="8.88671875" style="19"/>
    <col min="2561" max="2561" width="1.44140625" style="19" customWidth="1"/>
    <col min="2562" max="2567" width="1.6640625" style="19" customWidth="1"/>
    <col min="2568" max="2577" width="2.77734375" style="19" customWidth="1"/>
    <col min="2578" max="2584" width="6.33203125" style="19" customWidth="1"/>
    <col min="2585" max="2585" width="8.33203125" style="19" customWidth="1"/>
    <col min="2586" max="2593" width="0" style="19" hidden="1" customWidth="1"/>
    <col min="2594" max="2594" width="2.33203125" style="19" customWidth="1"/>
    <col min="2595" max="2595" width="1.44140625" style="19" customWidth="1"/>
    <col min="2596" max="2601" width="1.6640625" style="19" customWidth="1"/>
    <col min="2602" max="2611" width="2.77734375" style="19" customWidth="1"/>
    <col min="2612" max="2618" width="6.33203125" style="19" customWidth="1"/>
    <col min="2619" max="2619" width="8.33203125" style="19" customWidth="1"/>
    <col min="2620" max="2626" width="0" style="19" hidden="1" customWidth="1"/>
    <col min="2627" max="2627" width="1.44140625" style="19" customWidth="1"/>
    <col min="2628" max="2816" width="8.88671875" style="19"/>
    <col min="2817" max="2817" width="1.44140625" style="19" customWidth="1"/>
    <col min="2818" max="2823" width="1.6640625" style="19" customWidth="1"/>
    <col min="2824" max="2833" width="2.77734375" style="19" customWidth="1"/>
    <col min="2834" max="2840" width="6.33203125" style="19" customWidth="1"/>
    <col min="2841" max="2841" width="8.33203125" style="19" customWidth="1"/>
    <col min="2842" max="2849" width="0" style="19" hidden="1" customWidth="1"/>
    <col min="2850" max="2850" width="2.33203125" style="19" customWidth="1"/>
    <col min="2851" max="2851" width="1.44140625" style="19" customWidth="1"/>
    <col min="2852" max="2857" width="1.6640625" style="19" customWidth="1"/>
    <col min="2858" max="2867" width="2.77734375" style="19" customWidth="1"/>
    <col min="2868" max="2874" width="6.33203125" style="19" customWidth="1"/>
    <col min="2875" max="2875" width="8.33203125" style="19" customWidth="1"/>
    <col min="2876" max="2882" width="0" style="19" hidden="1" customWidth="1"/>
    <col min="2883" max="2883" width="1.44140625" style="19" customWidth="1"/>
    <col min="2884" max="3072" width="8.88671875" style="19"/>
    <col min="3073" max="3073" width="1.44140625" style="19" customWidth="1"/>
    <col min="3074" max="3079" width="1.6640625" style="19" customWidth="1"/>
    <col min="3080" max="3089" width="2.77734375" style="19" customWidth="1"/>
    <col min="3090" max="3096" width="6.33203125" style="19" customWidth="1"/>
    <col min="3097" max="3097" width="8.33203125" style="19" customWidth="1"/>
    <col min="3098" max="3105" width="0" style="19" hidden="1" customWidth="1"/>
    <col min="3106" max="3106" width="2.33203125" style="19" customWidth="1"/>
    <col min="3107" max="3107" width="1.44140625" style="19" customWidth="1"/>
    <col min="3108" max="3113" width="1.6640625" style="19" customWidth="1"/>
    <col min="3114" max="3123" width="2.77734375" style="19" customWidth="1"/>
    <col min="3124" max="3130" width="6.33203125" style="19" customWidth="1"/>
    <col min="3131" max="3131" width="8.33203125" style="19" customWidth="1"/>
    <col min="3132" max="3138" width="0" style="19" hidden="1" customWidth="1"/>
    <col min="3139" max="3139" width="1.44140625" style="19" customWidth="1"/>
    <col min="3140" max="3328" width="8.88671875" style="19"/>
    <col min="3329" max="3329" width="1.44140625" style="19" customWidth="1"/>
    <col min="3330" max="3335" width="1.6640625" style="19" customWidth="1"/>
    <col min="3336" max="3345" width="2.77734375" style="19" customWidth="1"/>
    <col min="3346" max="3352" width="6.33203125" style="19" customWidth="1"/>
    <col min="3353" max="3353" width="8.33203125" style="19" customWidth="1"/>
    <col min="3354" max="3361" width="0" style="19" hidden="1" customWidth="1"/>
    <col min="3362" max="3362" width="2.33203125" style="19" customWidth="1"/>
    <col min="3363" max="3363" width="1.44140625" style="19" customWidth="1"/>
    <col min="3364" max="3369" width="1.6640625" style="19" customWidth="1"/>
    <col min="3370" max="3379" width="2.77734375" style="19" customWidth="1"/>
    <col min="3380" max="3386" width="6.33203125" style="19" customWidth="1"/>
    <col min="3387" max="3387" width="8.33203125" style="19" customWidth="1"/>
    <col min="3388" max="3394" width="0" style="19" hidden="1" customWidth="1"/>
    <col min="3395" max="3395" width="1.44140625" style="19" customWidth="1"/>
    <col min="3396" max="3584" width="8.88671875" style="19"/>
    <col min="3585" max="3585" width="1.44140625" style="19" customWidth="1"/>
    <col min="3586" max="3591" width="1.6640625" style="19" customWidth="1"/>
    <col min="3592" max="3601" width="2.77734375" style="19" customWidth="1"/>
    <col min="3602" max="3608" width="6.33203125" style="19" customWidth="1"/>
    <col min="3609" max="3609" width="8.33203125" style="19" customWidth="1"/>
    <col min="3610" max="3617" width="0" style="19" hidden="1" customWidth="1"/>
    <col min="3618" max="3618" width="2.33203125" style="19" customWidth="1"/>
    <col min="3619" max="3619" width="1.44140625" style="19" customWidth="1"/>
    <col min="3620" max="3625" width="1.6640625" style="19" customWidth="1"/>
    <col min="3626" max="3635" width="2.77734375" style="19" customWidth="1"/>
    <col min="3636" max="3642" width="6.33203125" style="19" customWidth="1"/>
    <col min="3643" max="3643" width="8.33203125" style="19" customWidth="1"/>
    <col min="3644" max="3650" width="0" style="19" hidden="1" customWidth="1"/>
    <col min="3651" max="3651" width="1.44140625" style="19" customWidth="1"/>
    <col min="3652" max="3840" width="8.88671875" style="19"/>
    <col min="3841" max="3841" width="1.44140625" style="19" customWidth="1"/>
    <col min="3842" max="3847" width="1.6640625" style="19" customWidth="1"/>
    <col min="3848" max="3857" width="2.77734375" style="19" customWidth="1"/>
    <col min="3858" max="3864" width="6.33203125" style="19" customWidth="1"/>
    <col min="3865" max="3865" width="8.33203125" style="19" customWidth="1"/>
    <col min="3866" max="3873" width="0" style="19" hidden="1" customWidth="1"/>
    <col min="3874" max="3874" width="2.33203125" style="19" customWidth="1"/>
    <col min="3875" max="3875" width="1.44140625" style="19" customWidth="1"/>
    <col min="3876" max="3881" width="1.6640625" style="19" customWidth="1"/>
    <col min="3882" max="3891" width="2.77734375" style="19" customWidth="1"/>
    <col min="3892" max="3898" width="6.33203125" style="19" customWidth="1"/>
    <col min="3899" max="3899" width="8.33203125" style="19" customWidth="1"/>
    <col min="3900" max="3906" width="0" style="19" hidden="1" customWidth="1"/>
    <col min="3907" max="3907" width="1.44140625" style="19" customWidth="1"/>
    <col min="3908" max="4096" width="8.88671875" style="19"/>
    <col min="4097" max="4097" width="1.44140625" style="19" customWidth="1"/>
    <col min="4098" max="4103" width="1.6640625" style="19" customWidth="1"/>
    <col min="4104" max="4113" width="2.77734375" style="19" customWidth="1"/>
    <col min="4114" max="4120" width="6.33203125" style="19" customWidth="1"/>
    <col min="4121" max="4121" width="8.33203125" style="19" customWidth="1"/>
    <col min="4122" max="4129" width="0" style="19" hidden="1" customWidth="1"/>
    <col min="4130" max="4130" width="2.33203125" style="19" customWidth="1"/>
    <col min="4131" max="4131" width="1.44140625" style="19" customWidth="1"/>
    <col min="4132" max="4137" width="1.6640625" style="19" customWidth="1"/>
    <col min="4138" max="4147" width="2.77734375" style="19" customWidth="1"/>
    <col min="4148" max="4154" width="6.33203125" style="19" customWidth="1"/>
    <col min="4155" max="4155" width="8.33203125" style="19" customWidth="1"/>
    <col min="4156" max="4162" width="0" style="19" hidden="1" customWidth="1"/>
    <col min="4163" max="4163" width="1.44140625" style="19" customWidth="1"/>
    <col min="4164" max="4352" width="8.88671875" style="19"/>
    <col min="4353" max="4353" width="1.44140625" style="19" customWidth="1"/>
    <col min="4354" max="4359" width="1.6640625" style="19" customWidth="1"/>
    <col min="4360" max="4369" width="2.77734375" style="19" customWidth="1"/>
    <col min="4370" max="4376" width="6.33203125" style="19" customWidth="1"/>
    <col min="4377" max="4377" width="8.33203125" style="19" customWidth="1"/>
    <col min="4378" max="4385" width="0" style="19" hidden="1" customWidth="1"/>
    <col min="4386" max="4386" width="2.33203125" style="19" customWidth="1"/>
    <col min="4387" max="4387" width="1.44140625" style="19" customWidth="1"/>
    <col min="4388" max="4393" width="1.6640625" style="19" customWidth="1"/>
    <col min="4394" max="4403" width="2.77734375" style="19" customWidth="1"/>
    <col min="4404" max="4410" width="6.33203125" style="19" customWidth="1"/>
    <col min="4411" max="4411" width="8.33203125" style="19" customWidth="1"/>
    <col min="4412" max="4418" width="0" style="19" hidden="1" customWidth="1"/>
    <col min="4419" max="4419" width="1.44140625" style="19" customWidth="1"/>
    <col min="4420" max="4608" width="8.88671875" style="19"/>
    <col min="4609" max="4609" width="1.44140625" style="19" customWidth="1"/>
    <col min="4610" max="4615" width="1.6640625" style="19" customWidth="1"/>
    <col min="4616" max="4625" width="2.77734375" style="19" customWidth="1"/>
    <col min="4626" max="4632" width="6.33203125" style="19" customWidth="1"/>
    <col min="4633" max="4633" width="8.33203125" style="19" customWidth="1"/>
    <col min="4634" max="4641" width="0" style="19" hidden="1" customWidth="1"/>
    <col min="4642" max="4642" width="2.33203125" style="19" customWidth="1"/>
    <col min="4643" max="4643" width="1.44140625" style="19" customWidth="1"/>
    <col min="4644" max="4649" width="1.6640625" style="19" customWidth="1"/>
    <col min="4650" max="4659" width="2.77734375" style="19" customWidth="1"/>
    <col min="4660" max="4666" width="6.33203125" style="19" customWidth="1"/>
    <col min="4667" max="4667" width="8.33203125" style="19" customWidth="1"/>
    <col min="4668" max="4674" width="0" style="19" hidden="1" customWidth="1"/>
    <col min="4675" max="4675" width="1.44140625" style="19" customWidth="1"/>
    <col min="4676" max="4864" width="8.88671875" style="19"/>
    <col min="4865" max="4865" width="1.44140625" style="19" customWidth="1"/>
    <col min="4866" max="4871" width="1.6640625" style="19" customWidth="1"/>
    <col min="4872" max="4881" width="2.77734375" style="19" customWidth="1"/>
    <col min="4882" max="4888" width="6.33203125" style="19" customWidth="1"/>
    <col min="4889" max="4889" width="8.33203125" style="19" customWidth="1"/>
    <col min="4890" max="4897" width="0" style="19" hidden="1" customWidth="1"/>
    <col min="4898" max="4898" width="2.33203125" style="19" customWidth="1"/>
    <col min="4899" max="4899" width="1.44140625" style="19" customWidth="1"/>
    <col min="4900" max="4905" width="1.6640625" style="19" customWidth="1"/>
    <col min="4906" max="4915" width="2.77734375" style="19" customWidth="1"/>
    <col min="4916" max="4922" width="6.33203125" style="19" customWidth="1"/>
    <col min="4923" max="4923" width="8.33203125" style="19" customWidth="1"/>
    <col min="4924" max="4930" width="0" style="19" hidden="1" customWidth="1"/>
    <col min="4931" max="4931" width="1.44140625" style="19" customWidth="1"/>
    <col min="4932" max="5120" width="8.88671875" style="19"/>
    <col min="5121" max="5121" width="1.44140625" style="19" customWidth="1"/>
    <col min="5122" max="5127" width="1.6640625" style="19" customWidth="1"/>
    <col min="5128" max="5137" width="2.77734375" style="19" customWidth="1"/>
    <col min="5138" max="5144" width="6.33203125" style="19" customWidth="1"/>
    <col min="5145" max="5145" width="8.33203125" style="19" customWidth="1"/>
    <col min="5146" max="5153" width="0" style="19" hidden="1" customWidth="1"/>
    <col min="5154" max="5154" width="2.33203125" style="19" customWidth="1"/>
    <col min="5155" max="5155" width="1.44140625" style="19" customWidth="1"/>
    <col min="5156" max="5161" width="1.6640625" style="19" customWidth="1"/>
    <col min="5162" max="5171" width="2.77734375" style="19" customWidth="1"/>
    <col min="5172" max="5178" width="6.33203125" style="19" customWidth="1"/>
    <col min="5179" max="5179" width="8.33203125" style="19" customWidth="1"/>
    <col min="5180" max="5186" width="0" style="19" hidden="1" customWidth="1"/>
    <col min="5187" max="5187" width="1.44140625" style="19" customWidth="1"/>
    <col min="5188" max="5376" width="8.88671875" style="19"/>
    <col min="5377" max="5377" width="1.44140625" style="19" customWidth="1"/>
    <col min="5378" max="5383" width="1.6640625" style="19" customWidth="1"/>
    <col min="5384" max="5393" width="2.77734375" style="19" customWidth="1"/>
    <col min="5394" max="5400" width="6.33203125" style="19" customWidth="1"/>
    <col min="5401" max="5401" width="8.33203125" style="19" customWidth="1"/>
    <col min="5402" max="5409" width="0" style="19" hidden="1" customWidth="1"/>
    <col min="5410" max="5410" width="2.33203125" style="19" customWidth="1"/>
    <col min="5411" max="5411" width="1.44140625" style="19" customWidth="1"/>
    <col min="5412" max="5417" width="1.6640625" style="19" customWidth="1"/>
    <col min="5418" max="5427" width="2.77734375" style="19" customWidth="1"/>
    <col min="5428" max="5434" width="6.33203125" style="19" customWidth="1"/>
    <col min="5435" max="5435" width="8.33203125" style="19" customWidth="1"/>
    <col min="5436" max="5442" width="0" style="19" hidden="1" customWidth="1"/>
    <col min="5443" max="5443" width="1.44140625" style="19" customWidth="1"/>
    <col min="5444" max="5632" width="8.88671875" style="19"/>
    <col min="5633" max="5633" width="1.44140625" style="19" customWidth="1"/>
    <col min="5634" max="5639" width="1.6640625" style="19" customWidth="1"/>
    <col min="5640" max="5649" width="2.77734375" style="19" customWidth="1"/>
    <col min="5650" max="5656" width="6.33203125" style="19" customWidth="1"/>
    <col min="5657" max="5657" width="8.33203125" style="19" customWidth="1"/>
    <col min="5658" max="5665" width="0" style="19" hidden="1" customWidth="1"/>
    <col min="5666" max="5666" width="2.33203125" style="19" customWidth="1"/>
    <col min="5667" max="5667" width="1.44140625" style="19" customWidth="1"/>
    <col min="5668" max="5673" width="1.6640625" style="19" customWidth="1"/>
    <col min="5674" max="5683" width="2.77734375" style="19" customWidth="1"/>
    <col min="5684" max="5690" width="6.33203125" style="19" customWidth="1"/>
    <col min="5691" max="5691" width="8.33203125" style="19" customWidth="1"/>
    <col min="5692" max="5698" width="0" style="19" hidden="1" customWidth="1"/>
    <col min="5699" max="5699" width="1.44140625" style="19" customWidth="1"/>
    <col min="5700" max="5888" width="8.88671875" style="19"/>
    <col min="5889" max="5889" width="1.44140625" style="19" customWidth="1"/>
    <col min="5890" max="5895" width="1.6640625" style="19" customWidth="1"/>
    <col min="5896" max="5905" width="2.77734375" style="19" customWidth="1"/>
    <col min="5906" max="5912" width="6.33203125" style="19" customWidth="1"/>
    <col min="5913" max="5913" width="8.33203125" style="19" customWidth="1"/>
    <col min="5914" max="5921" width="0" style="19" hidden="1" customWidth="1"/>
    <col min="5922" max="5922" width="2.33203125" style="19" customWidth="1"/>
    <col min="5923" max="5923" width="1.44140625" style="19" customWidth="1"/>
    <col min="5924" max="5929" width="1.6640625" style="19" customWidth="1"/>
    <col min="5930" max="5939" width="2.77734375" style="19" customWidth="1"/>
    <col min="5940" max="5946" width="6.33203125" style="19" customWidth="1"/>
    <col min="5947" max="5947" width="8.33203125" style="19" customWidth="1"/>
    <col min="5948" max="5954" width="0" style="19" hidden="1" customWidth="1"/>
    <col min="5955" max="5955" width="1.44140625" style="19" customWidth="1"/>
    <col min="5956" max="6144" width="8.88671875" style="19"/>
    <col min="6145" max="6145" width="1.44140625" style="19" customWidth="1"/>
    <col min="6146" max="6151" width="1.6640625" style="19" customWidth="1"/>
    <col min="6152" max="6161" width="2.77734375" style="19" customWidth="1"/>
    <col min="6162" max="6168" width="6.33203125" style="19" customWidth="1"/>
    <col min="6169" max="6169" width="8.33203125" style="19" customWidth="1"/>
    <col min="6170" max="6177" width="0" style="19" hidden="1" customWidth="1"/>
    <col min="6178" max="6178" width="2.33203125" style="19" customWidth="1"/>
    <col min="6179" max="6179" width="1.44140625" style="19" customWidth="1"/>
    <col min="6180" max="6185" width="1.6640625" style="19" customWidth="1"/>
    <col min="6186" max="6195" width="2.77734375" style="19" customWidth="1"/>
    <col min="6196" max="6202" width="6.33203125" style="19" customWidth="1"/>
    <col min="6203" max="6203" width="8.33203125" style="19" customWidth="1"/>
    <col min="6204" max="6210" width="0" style="19" hidden="1" customWidth="1"/>
    <col min="6211" max="6211" width="1.44140625" style="19" customWidth="1"/>
    <col min="6212" max="6400" width="8.88671875" style="19"/>
    <col min="6401" max="6401" width="1.44140625" style="19" customWidth="1"/>
    <col min="6402" max="6407" width="1.6640625" style="19" customWidth="1"/>
    <col min="6408" max="6417" width="2.77734375" style="19" customWidth="1"/>
    <col min="6418" max="6424" width="6.33203125" style="19" customWidth="1"/>
    <col min="6425" max="6425" width="8.33203125" style="19" customWidth="1"/>
    <col min="6426" max="6433" width="0" style="19" hidden="1" customWidth="1"/>
    <col min="6434" max="6434" width="2.33203125" style="19" customWidth="1"/>
    <col min="6435" max="6435" width="1.44140625" style="19" customWidth="1"/>
    <col min="6436" max="6441" width="1.6640625" style="19" customWidth="1"/>
    <col min="6442" max="6451" width="2.77734375" style="19" customWidth="1"/>
    <col min="6452" max="6458" width="6.33203125" style="19" customWidth="1"/>
    <col min="6459" max="6459" width="8.33203125" style="19" customWidth="1"/>
    <col min="6460" max="6466" width="0" style="19" hidden="1" customWidth="1"/>
    <col min="6467" max="6467" width="1.44140625" style="19" customWidth="1"/>
    <col min="6468" max="6656" width="8.88671875" style="19"/>
    <col min="6657" max="6657" width="1.44140625" style="19" customWidth="1"/>
    <col min="6658" max="6663" width="1.6640625" style="19" customWidth="1"/>
    <col min="6664" max="6673" width="2.77734375" style="19" customWidth="1"/>
    <col min="6674" max="6680" width="6.33203125" style="19" customWidth="1"/>
    <col min="6681" max="6681" width="8.33203125" style="19" customWidth="1"/>
    <col min="6682" max="6689" width="0" style="19" hidden="1" customWidth="1"/>
    <col min="6690" max="6690" width="2.33203125" style="19" customWidth="1"/>
    <col min="6691" max="6691" width="1.44140625" style="19" customWidth="1"/>
    <col min="6692" max="6697" width="1.6640625" style="19" customWidth="1"/>
    <col min="6698" max="6707" width="2.77734375" style="19" customWidth="1"/>
    <col min="6708" max="6714" width="6.33203125" style="19" customWidth="1"/>
    <col min="6715" max="6715" width="8.33203125" style="19" customWidth="1"/>
    <col min="6716" max="6722" width="0" style="19" hidden="1" customWidth="1"/>
    <col min="6723" max="6723" width="1.44140625" style="19" customWidth="1"/>
    <col min="6724" max="6912" width="8.88671875" style="19"/>
    <col min="6913" max="6913" width="1.44140625" style="19" customWidth="1"/>
    <col min="6914" max="6919" width="1.6640625" style="19" customWidth="1"/>
    <col min="6920" max="6929" width="2.77734375" style="19" customWidth="1"/>
    <col min="6930" max="6936" width="6.33203125" style="19" customWidth="1"/>
    <col min="6937" max="6937" width="8.33203125" style="19" customWidth="1"/>
    <col min="6938" max="6945" width="0" style="19" hidden="1" customWidth="1"/>
    <col min="6946" max="6946" width="2.33203125" style="19" customWidth="1"/>
    <col min="6947" max="6947" width="1.44140625" style="19" customWidth="1"/>
    <col min="6948" max="6953" width="1.6640625" style="19" customWidth="1"/>
    <col min="6954" max="6963" width="2.77734375" style="19" customWidth="1"/>
    <col min="6964" max="6970" width="6.33203125" style="19" customWidth="1"/>
    <col min="6971" max="6971" width="8.33203125" style="19" customWidth="1"/>
    <col min="6972" max="6978" width="0" style="19" hidden="1" customWidth="1"/>
    <col min="6979" max="6979" width="1.44140625" style="19" customWidth="1"/>
    <col min="6980" max="7168" width="8.88671875" style="19"/>
    <col min="7169" max="7169" width="1.44140625" style="19" customWidth="1"/>
    <col min="7170" max="7175" width="1.6640625" style="19" customWidth="1"/>
    <col min="7176" max="7185" width="2.77734375" style="19" customWidth="1"/>
    <col min="7186" max="7192" width="6.33203125" style="19" customWidth="1"/>
    <col min="7193" max="7193" width="8.33203125" style="19" customWidth="1"/>
    <col min="7194" max="7201" width="0" style="19" hidden="1" customWidth="1"/>
    <col min="7202" max="7202" width="2.33203125" style="19" customWidth="1"/>
    <col min="7203" max="7203" width="1.44140625" style="19" customWidth="1"/>
    <col min="7204" max="7209" width="1.6640625" style="19" customWidth="1"/>
    <col min="7210" max="7219" width="2.77734375" style="19" customWidth="1"/>
    <col min="7220" max="7226" width="6.33203125" style="19" customWidth="1"/>
    <col min="7227" max="7227" width="8.33203125" style="19" customWidth="1"/>
    <col min="7228" max="7234" width="0" style="19" hidden="1" customWidth="1"/>
    <col min="7235" max="7235" width="1.44140625" style="19" customWidth="1"/>
    <col min="7236" max="7424" width="8.88671875" style="19"/>
    <col min="7425" max="7425" width="1.44140625" style="19" customWidth="1"/>
    <col min="7426" max="7431" width="1.6640625" style="19" customWidth="1"/>
    <col min="7432" max="7441" width="2.77734375" style="19" customWidth="1"/>
    <col min="7442" max="7448" width="6.33203125" style="19" customWidth="1"/>
    <col min="7449" max="7449" width="8.33203125" style="19" customWidth="1"/>
    <col min="7450" max="7457" width="0" style="19" hidden="1" customWidth="1"/>
    <col min="7458" max="7458" width="2.33203125" style="19" customWidth="1"/>
    <col min="7459" max="7459" width="1.44140625" style="19" customWidth="1"/>
    <col min="7460" max="7465" width="1.6640625" style="19" customWidth="1"/>
    <col min="7466" max="7475" width="2.77734375" style="19" customWidth="1"/>
    <col min="7476" max="7482" width="6.33203125" style="19" customWidth="1"/>
    <col min="7483" max="7483" width="8.33203125" style="19" customWidth="1"/>
    <col min="7484" max="7490" width="0" style="19" hidden="1" customWidth="1"/>
    <col min="7491" max="7491" width="1.44140625" style="19" customWidth="1"/>
    <col min="7492" max="7680" width="8.88671875" style="19"/>
    <col min="7681" max="7681" width="1.44140625" style="19" customWidth="1"/>
    <col min="7682" max="7687" width="1.6640625" style="19" customWidth="1"/>
    <col min="7688" max="7697" width="2.77734375" style="19" customWidth="1"/>
    <col min="7698" max="7704" width="6.33203125" style="19" customWidth="1"/>
    <col min="7705" max="7705" width="8.33203125" style="19" customWidth="1"/>
    <col min="7706" max="7713" width="0" style="19" hidden="1" customWidth="1"/>
    <col min="7714" max="7714" width="2.33203125" style="19" customWidth="1"/>
    <col min="7715" max="7715" width="1.44140625" style="19" customWidth="1"/>
    <col min="7716" max="7721" width="1.6640625" style="19" customWidth="1"/>
    <col min="7722" max="7731" width="2.77734375" style="19" customWidth="1"/>
    <col min="7732" max="7738" width="6.33203125" style="19" customWidth="1"/>
    <col min="7739" max="7739" width="8.33203125" style="19" customWidth="1"/>
    <col min="7740" max="7746" width="0" style="19" hidden="1" customWidth="1"/>
    <col min="7747" max="7747" width="1.44140625" style="19" customWidth="1"/>
    <col min="7748" max="7936" width="8.88671875" style="19"/>
    <col min="7937" max="7937" width="1.44140625" style="19" customWidth="1"/>
    <col min="7938" max="7943" width="1.6640625" style="19" customWidth="1"/>
    <col min="7944" max="7953" width="2.77734375" style="19" customWidth="1"/>
    <col min="7954" max="7960" width="6.33203125" style="19" customWidth="1"/>
    <col min="7961" max="7961" width="8.33203125" style="19" customWidth="1"/>
    <col min="7962" max="7969" width="0" style="19" hidden="1" customWidth="1"/>
    <col min="7970" max="7970" width="2.33203125" style="19" customWidth="1"/>
    <col min="7971" max="7971" width="1.44140625" style="19" customWidth="1"/>
    <col min="7972" max="7977" width="1.6640625" style="19" customWidth="1"/>
    <col min="7978" max="7987" width="2.77734375" style="19" customWidth="1"/>
    <col min="7988" max="7994" width="6.33203125" style="19" customWidth="1"/>
    <col min="7995" max="7995" width="8.33203125" style="19" customWidth="1"/>
    <col min="7996" max="8002" width="0" style="19" hidden="1" customWidth="1"/>
    <col min="8003" max="8003" width="1.44140625" style="19" customWidth="1"/>
    <col min="8004" max="8192" width="8.88671875" style="19"/>
    <col min="8193" max="8193" width="1.44140625" style="19" customWidth="1"/>
    <col min="8194" max="8199" width="1.6640625" style="19" customWidth="1"/>
    <col min="8200" max="8209" width="2.77734375" style="19" customWidth="1"/>
    <col min="8210" max="8216" width="6.33203125" style="19" customWidth="1"/>
    <col min="8217" max="8217" width="8.33203125" style="19" customWidth="1"/>
    <col min="8218" max="8225" width="0" style="19" hidden="1" customWidth="1"/>
    <col min="8226" max="8226" width="2.33203125" style="19" customWidth="1"/>
    <col min="8227" max="8227" width="1.44140625" style="19" customWidth="1"/>
    <col min="8228" max="8233" width="1.6640625" style="19" customWidth="1"/>
    <col min="8234" max="8243" width="2.77734375" style="19" customWidth="1"/>
    <col min="8244" max="8250" width="6.33203125" style="19" customWidth="1"/>
    <col min="8251" max="8251" width="8.33203125" style="19" customWidth="1"/>
    <col min="8252" max="8258" width="0" style="19" hidden="1" customWidth="1"/>
    <col min="8259" max="8259" width="1.44140625" style="19" customWidth="1"/>
    <col min="8260" max="8448" width="8.88671875" style="19"/>
    <col min="8449" max="8449" width="1.44140625" style="19" customWidth="1"/>
    <col min="8450" max="8455" width="1.6640625" style="19" customWidth="1"/>
    <col min="8456" max="8465" width="2.77734375" style="19" customWidth="1"/>
    <col min="8466" max="8472" width="6.33203125" style="19" customWidth="1"/>
    <col min="8473" max="8473" width="8.33203125" style="19" customWidth="1"/>
    <col min="8474" max="8481" width="0" style="19" hidden="1" customWidth="1"/>
    <col min="8482" max="8482" width="2.33203125" style="19" customWidth="1"/>
    <col min="8483" max="8483" width="1.44140625" style="19" customWidth="1"/>
    <col min="8484" max="8489" width="1.6640625" style="19" customWidth="1"/>
    <col min="8490" max="8499" width="2.77734375" style="19" customWidth="1"/>
    <col min="8500" max="8506" width="6.33203125" style="19" customWidth="1"/>
    <col min="8507" max="8507" width="8.33203125" style="19" customWidth="1"/>
    <col min="8508" max="8514" width="0" style="19" hidden="1" customWidth="1"/>
    <col min="8515" max="8515" width="1.44140625" style="19" customWidth="1"/>
    <col min="8516" max="8704" width="8.88671875" style="19"/>
    <col min="8705" max="8705" width="1.44140625" style="19" customWidth="1"/>
    <col min="8706" max="8711" width="1.6640625" style="19" customWidth="1"/>
    <col min="8712" max="8721" width="2.77734375" style="19" customWidth="1"/>
    <col min="8722" max="8728" width="6.33203125" style="19" customWidth="1"/>
    <col min="8729" max="8729" width="8.33203125" style="19" customWidth="1"/>
    <col min="8730" max="8737" width="0" style="19" hidden="1" customWidth="1"/>
    <col min="8738" max="8738" width="2.33203125" style="19" customWidth="1"/>
    <col min="8739" max="8739" width="1.44140625" style="19" customWidth="1"/>
    <col min="8740" max="8745" width="1.6640625" style="19" customWidth="1"/>
    <col min="8746" max="8755" width="2.77734375" style="19" customWidth="1"/>
    <col min="8756" max="8762" width="6.33203125" style="19" customWidth="1"/>
    <col min="8763" max="8763" width="8.33203125" style="19" customWidth="1"/>
    <col min="8764" max="8770" width="0" style="19" hidden="1" customWidth="1"/>
    <col min="8771" max="8771" width="1.44140625" style="19" customWidth="1"/>
    <col min="8772" max="8960" width="8.88671875" style="19"/>
    <col min="8961" max="8961" width="1.44140625" style="19" customWidth="1"/>
    <col min="8962" max="8967" width="1.6640625" style="19" customWidth="1"/>
    <col min="8968" max="8977" width="2.77734375" style="19" customWidth="1"/>
    <col min="8978" max="8984" width="6.33203125" style="19" customWidth="1"/>
    <col min="8985" max="8985" width="8.33203125" style="19" customWidth="1"/>
    <col min="8986" max="8993" width="0" style="19" hidden="1" customWidth="1"/>
    <col min="8994" max="8994" width="2.33203125" style="19" customWidth="1"/>
    <col min="8995" max="8995" width="1.44140625" style="19" customWidth="1"/>
    <col min="8996" max="9001" width="1.6640625" style="19" customWidth="1"/>
    <col min="9002" max="9011" width="2.77734375" style="19" customWidth="1"/>
    <col min="9012" max="9018" width="6.33203125" style="19" customWidth="1"/>
    <col min="9019" max="9019" width="8.33203125" style="19" customWidth="1"/>
    <col min="9020" max="9026" width="0" style="19" hidden="1" customWidth="1"/>
    <col min="9027" max="9027" width="1.44140625" style="19" customWidth="1"/>
    <col min="9028" max="9216" width="8.88671875" style="19"/>
    <col min="9217" max="9217" width="1.44140625" style="19" customWidth="1"/>
    <col min="9218" max="9223" width="1.6640625" style="19" customWidth="1"/>
    <col min="9224" max="9233" width="2.77734375" style="19" customWidth="1"/>
    <col min="9234" max="9240" width="6.33203125" style="19" customWidth="1"/>
    <col min="9241" max="9241" width="8.33203125" style="19" customWidth="1"/>
    <col min="9242" max="9249" width="0" style="19" hidden="1" customWidth="1"/>
    <col min="9250" max="9250" width="2.33203125" style="19" customWidth="1"/>
    <col min="9251" max="9251" width="1.44140625" style="19" customWidth="1"/>
    <col min="9252" max="9257" width="1.6640625" style="19" customWidth="1"/>
    <col min="9258" max="9267" width="2.77734375" style="19" customWidth="1"/>
    <col min="9268" max="9274" width="6.33203125" style="19" customWidth="1"/>
    <col min="9275" max="9275" width="8.33203125" style="19" customWidth="1"/>
    <col min="9276" max="9282" width="0" style="19" hidden="1" customWidth="1"/>
    <col min="9283" max="9283" width="1.44140625" style="19" customWidth="1"/>
    <col min="9284" max="9472" width="8.88671875" style="19"/>
    <col min="9473" max="9473" width="1.44140625" style="19" customWidth="1"/>
    <col min="9474" max="9479" width="1.6640625" style="19" customWidth="1"/>
    <col min="9480" max="9489" width="2.77734375" style="19" customWidth="1"/>
    <col min="9490" max="9496" width="6.33203125" style="19" customWidth="1"/>
    <col min="9497" max="9497" width="8.33203125" style="19" customWidth="1"/>
    <col min="9498" max="9505" width="0" style="19" hidden="1" customWidth="1"/>
    <col min="9506" max="9506" width="2.33203125" style="19" customWidth="1"/>
    <col min="9507" max="9507" width="1.44140625" style="19" customWidth="1"/>
    <col min="9508" max="9513" width="1.6640625" style="19" customWidth="1"/>
    <col min="9514" max="9523" width="2.77734375" style="19" customWidth="1"/>
    <col min="9524" max="9530" width="6.33203125" style="19" customWidth="1"/>
    <col min="9531" max="9531" width="8.33203125" style="19" customWidth="1"/>
    <col min="9532" max="9538" width="0" style="19" hidden="1" customWidth="1"/>
    <col min="9539" max="9539" width="1.44140625" style="19" customWidth="1"/>
    <col min="9540" max="9728" width="8.88671875" style="19"/>
    <col min="9729" max="9729" width="1.44140625" style="19" customWidth="1"/>
    <col min="9730" max="9735" width="1.6640625" style="19" customWidth="1"/>
    <col min="9736" max="9745" width="2.77734375" style="19" customWidth="1"/>
    <col min="9746" max="9752" width="6.33203125" style="19" customWidth="1"/>
    <col min="9753" max="9753" width="8.33203125" style="19" customWidth="1"/>
    <col min="9754" max="9761" width="0" style="19" hidden="1" customWidth="1"/>
    <col min="9762" max="9762" width="2.33203125" style="19" customWidth="1"/>
    <col min="9763" max="9763" width="1.44140625" style="19" customWidth="1"/>
    <col min="9764" max="9769" width="1.6640625" style="19" customWidth="1"/>
    <col min="9770" max="9779" width="2.77734375" style="19" customWidth="1"/>
    <col min="9780" max="9786" width="6.33203125" style="19" customWidth="1"/>
    <col min="9787" max="9787" width="8.33203125" style="19" customWidth="1"/>
    <col min="9788" max="9794" width="0" style="19" hidden="1" customWidth="1"/>
    <col min="9795" max="9795" width="1.44140625" style="19" customWidth="1"/>
    <col min="9796" max="9984" width="8.88671875" style="19"/>
    <col min="9985" max="9985" width="1.44140625" style="19" customWidth="1"/>
    <col min="9986" max="9991" width="1.6640625" style="19" customWidth="1"/>
    <col min="9992" max="10001" width="2.77734375" style="19" customWidth="1"/>
    <col min="10002" max="10008" width="6.33203125" style="19" customWidth="1"/>
    <col min="10009" max="10009" width="8.33203125" style="19" customWidth="1"/>
    <col min="10010" max="10017" width="0" style="19" hidden="1" customWidth="1"/>
    <col min="10018" max="10018" width="2.33203125" style="19" customWidth="1"/>
    <col min="10019" max="10019" width="1.44140625" style="19" customWidth="1"/>
    <col min="10020" max="10025" width="1.6640625" style="19" customWidth="1"/>
    <col min="10026" max="10035" width="2.77734375" style="19" customWidth="1"/>
    <col min="10036" max="10042" width="6.33203125" style="19" customWidth="1"/>
    <col min="10043" max="10043" width="8.33203125" style="19" customWidth="1"/>
    <col min="10044" max="10050" width="0" style="19" hidden="1" customWidth="1"/>
    <col min="10051" max="10051" width="1.44140625" style="19" customWidth="1"/>
    <col min="10052" max="10240" width="8.88671875" style="19"/>
    <col min="10241" max="10241" width="1.44140625" style="19" customWidth="1"/>
    <col min="10242" max="10247" width="1.6640625" style="19" customWidth="1"/>
    <col min="10248" max="10257" width="2.77734375" style="19" customWidth="1"/>
    <col min="10258" max="10264" width="6.33203125" style="19" customWidth="1"/>
    <col min="10265" max="10265" width="8.33203125" style="19" customWidth="1"/>
    <col min="10266" max="10273" width="0" style="19" hidden="1" customWidth="1"/>
    <col min="10274" max="10274" width="2.33203125" style="19" customWidth="1"/>
    <col min="10275" max="10275" width="1.44140625" style="19" customWidth="1"/>
    <col min="10276" max="10281" width="1.6640625" style="19" customWidth="1"/>
    <col min="10282" max="10291" width="2.77734375" style="19" customWidth="1"/>
    <col min="10292" max="10298" width="6.33203125" style="19" customWidth="1"/>
    <col min="10299" max="10299" width="8.33203125" style="19" customWidth="1"/>
    <col min="10300" max="10306" width="0" style="19" hidden="1" customWidth="1"/>
    <col min="10307" max="10307" width="1.44140625" style="19" customWidth="1"/>
    <col min="10308" max="10496" width="8.88671875" style="19"/>
    <col min="10497" max="10497" width="1.44140625" style="19" customWidth="1"/>
    <col min="10498" max="10503" width="1.6640625" style="19" customWidth="1"/>
    <col min="10504" max="10513" width="2.77734375" style="19" customWidth="1"/>
    <col min="10514" max="10520" width="6.33203125" style="19" customWidth="1"/>
    <col min="10521" max="10521" width="8.33203125" style="19" customWidth="1"/>
    <col min="10522" max="10529" width="0" style="19" hidden="1" customWidth="1"/>
    <col min="10530" max="10530" width="2.33203125" style="19" customWidth="1"/>
    <col min="10531" max="10531" width="1.44140625" style="19" customWidth="1"/>
    <col min="10532" max="10537" width="1.6640625" style="19" customWidth="1"/>
    <col min="10538" max="10547" width="2.77734375" style="19" customWidth="1"/>
    <col min="10548" max="10554" width="6.33203125" style="19" customWidth="1"/>
    <col min="10555" max="10555" width="8.33203125" style="19" customWidth="1"/>
    <col min="10556" max="10562" width="0" style="19" hidden="1" customWidth="1"/>
    <col min="10563" max="10563" width="1.44140625" style="19" customWidth="1"/>
    <col min="10564" max="10752" width="8.88671875" style="19"/>
    <col min="10753" max="10753" width="1.44140625" style="19" customWidth="1"/>
    <col min="10754" max="10759" width="1.6640625" style="19" customWidth="1"/>
    <col min="10760" max="10769" width="2.77734375" style="19" customWidth="1"/>
    <col min="10770" max="10776" width="6.33203125" style="19" customWidth="1"/>
    <col min="10777" max="10777" width="8.33203125" style="19" customWidth="1"/>
    <col min="10778" max="10785" width="0" style="19" hidden="1" customWidth="1"/>
    <col min="10786" max="10786" width="2.33203125" style="19" customWidth="1"/>
    <col min="10787" max="10787" width="1.44140625" style="19" customWidth="1"/>
    <col min="10788" max="10793" width="1.6640625" style="19" customWidth="1"/>
    <col min="10794" max="10803" width="2.77734375" style="19" customWidth="1"/>
    <col min="10804" max="10810" width="6.33203125" style="19" customWidth="1"/>
    <col min="10811" max="10811" width="8.33203125" style="19" customWidth="1"/>
    <col min="10812" max="10818" width="0" style="19" hidden="1" customWidth="1"/>
    <col min="10819" max="10819" width="1.44140625" style="19" customWidth="1"/>
    <col min="10820" max="11008" width="8.88671875" style="19"/>
    <col min="11009" max="11009" width="1.44140625" style="19" customWidth="1"/>
    <col min="11010" max="11015" width="1.6640625" style="19" customWidth="1"/>
    <col min="11016" max="11025" width="2.77734375" style="19" customWidth="1"/>
    <col min="11026" max="11032" width="6.33203125" style="19" customWidth="1"/>
    <col min="11033" max="11033" width="8.33203125" style="19" customWidth="1"/>
    <col min="11034" max="11041" width="0" style="19" hidden="1" customWidth="1"/>
    <col min="11042" max="11042" width="2.33203125" style="19" customWidth="1"/>
    <col min="11043" max="11043" width="1.44140625" style="19" customWidth="1"/>
    <col min="11044" max="11049" width="1.6640625" style="19" customWidth="1"/>
    <col min="11050" max="11059" width="2.77734375" style="19" customWidth="1"/>
    <col min="11060" max="11066" width="6.33203125" style="19" customWidth="1"/>
    <col min="11067" max="11067" width="8.33203125" style="19" customWidth="1"/>
    <col min="11068" max="11074" width="0" style="19" hidden="1" customWidth="1"/>
    <col min="11075" max="11075" width="1.44140625" style="19" customWidth="1"/>
    <col min="11076" max="11264" width="8.88671875" style="19"/>
    <col min="11265" max="11265" width="1.44140625" style="19" customWidth="1"/>
    <col min="11266" max="11271" width="1.6640625" style="19" customWidth="1"/>
    <col min="11272" max="11281" width="2.77734375" style="19" customWidth="1"/>
    <col min="11282" max="11288" width="6.33203125" style="19" customWidth="1"/>
    <col min="11289" max="11289" width="8.33203125" style="19" customWidth="1"/>
    <col min="11290" max="11297" width="0" style="19" hidden="1" customWidth="1"/>
    <col min="11298" max="11298" width="2.33203125" style="19" customWidth="1"/>
    <col min="11299" max="11299" width="1.44140625" style="19" customWidth="1"/>
    <col min="11300" max="11305" width="1.6640625" style="19" customWidth="1"/>
    <col min="11306" max="11315" width="2.77734375" style="19" customWidth="1"/>
    <col min="11316" max="11322" width="6.33203125" style="19" customWidth="1"/>
    <col min="11323" max="11323" width="8.33203125" style="19" customWidth="1"/>
    <col min="11324" max="11330" width="0" style="19" hidden="1" customWidth="1"/>
    <col min="11331" max="11331" width="1.44140625" style="19" customWidth="1"/>
    <col min="11332" max="11520" width="8.88671875" style="19"/>
    <col min="11521" max="11521" width="1.44140625" style="19" customWidth="1"/>
    <col min="11522" max="11527" width="1.6640625" style="19" customWidth="1"/>
    <col min="11528" max="11537" width="2.77734375" style="19" customWidth="1"/>
    <col min="11538" max="11544" width="6.33203125" style="19" customWidth="1"/>
    <col min="11545" max="11545" width="8.33203125" style="19" customWidth="1"/>
    <col min="11546" max="11553" width="0" style="19" hidden="1" customWidth="1"/>
    <col min="11554" max="11554" width="2.33203125" style="19" customWidth="1"/>
    <col min="11555" max="11555" width="1.44140625" style="19" customWidth="1"/>
    <col min="11556" max="11561" width="1.6640625" style="19" customWidth="1"/>
    <col min="11562" max="11571" width="2.77734375" style="19" customWidth="1"/>
    <col min="11572" max="11578" width="6.33203125" style="19" customWidth="1"/>
    <col min="11579" max="11579" width="8.33203125" style="19" customWidth="1"/>
    <col min="11580" max="11586" width="0" style="19" hidden="1" customWidth="1"/>
    <col min="11587" max="11587" width="1.44140625" style="19" customWidth="1"/>
    <col min="11588" max="11776" width="8.88671875" style="19"/>
    <col min="11777" max="11777" width="1.44140625" style="19" customWidth="1"/>
    <col min="11778" max="11783" width="1.6640625" style="19" customWidth="1"/>
    <col min="11784" max="11793" width="2.77734375" style="19" customWidth="1"/>
    <col min="11794" max="11800" width="6.33203125" style="19" customWidth="1"/>
    <col min="11801" max="11801" width="8.33203125" style="19" customWidth="1"/>
    <col min="11802" max="11809" width="0" style="19" hidden="1" customWidth="1"/>
    <col min="11810" max="11810" width="2.33203125" style="19" customWidth="1"/>
    <col min="11811" max="11811" width="1.44140625" style="19" customWidth="1"/>
    <col min="11812" max="11817" width="1.6640625" style="19" customWidth="1"/>
    <col min="11818" max="11827" width="2.77734375" style="19" customWidth="1"/>
    <col min="11828" max="11834" width="6.33203125" style="19" customWidth="1"/>
    <col min="11835" max="11835" width="8.33203125" style="19" customWidth="1"/>
    <col min="11836" max="11842" width="0" style="19" hidden="1" customWidth="1"/>
    <col min="11843" max="11843" width="1.44140625" style="19" customWidth="1"/>
    <col min="11844" max="12032" width="8.88671875" style="19"/>
    <col min="12033" max="12033" width="1.44140625" style="19" customWidth="1"/>
    <col min="12034" max="12039" width="1.6640625" style="19" customWidth="1"/>
    <col min="12040" max="12049" width="2.77734375" style="19" customWidth="1"/>
    <col min="12050" max="12056" width="6.33203125" style="19" customWidth="1"/>
    <col min="12057" max="12057" width="8.33203125" style="19" customWidth="1"/>
    <col min="12058" max="12065" width="0" style="19" hidden="1" customWidth="1"/>
    <col min="12066" max="12066" width="2.33203125" style="19" customWidth="1"/>
    <col min="12067" max="12067" width="1.44140625" style="19" customWidth="1"/>
    <col min="12068" max="12073" width="1.6640625" style="19" customWidth="1"/>
    <col min="12074" max="12083" width="2.77734375" style="19" customWidth="1"/>
    <col min="12084" max="12090" width="6.33203125" style="19" customWidth="1"/>
    <col min="12091" max="12091" width="8.33203125" style="19" customWidth="1"/>
    <col min="12092" max="12098" width="0" style="19" hidden="1" customWidth="1"/>
    <col min="12099" max="12099" width="1.44140625" style="19" customWidth="1"/>
    <col min="12100" max="12288" width="8.88671875" style="19"/>
    <col min="12289" max="12289" width="1.44140625" style="19" customWidth="1"/>
    <col min="12290" max="12295" width="1.6640625" style="19" customWidth="1"/>
    <col min="12296" max="12305" width="2.77734375" style="19" customWidth="1"/>
    <col min="12306" max="12312" width="6.33203125" style="19" customWidth="1"/>
    <col min="12313" max="12313" width="8.33203125" style="19" customWidth="1"/>
    <col min="12314" max="12321" width="0" style="19" hidden="1" customWidth="1"/>
    <col min="12322" max="12322" width="2.33203125" style="19" customWidth="1"/>
    <col min="12323" max="12323" width="1.44140625" style="19" customWidth="1"/>
    <col min="12324" max="12329" width="1.6640625" style="19" customWidth="1"/>
    <col min="12330" max="12339" width="2.77734375" style="19" customWidth="1"/>
    <col min="12340" max="12346" width="6.33203125" style="19" customWidth="1"/>
    <col min="12347" max="12347" width="8.33203125" style="19" customWidth="1"/>
    <col min="12348" max="12354" width="0" style="19" hidden="1" customWidth="1"/>
    <col min="12355" max="12355" width="1.44140625" style="19" customWidth="1"/>
    <col min="12356" max="12544" width="8.88671875" style="19"/>
    <col min="12545" max="12545" width="1.44140625" style="19" customWidth="1"/>
    <col min="12546" max="12551" width="1.6640625" style="19" customWidth="1"/>
    <col min="12552" max="12561" width="2.77734375" style="19" customWidth="1"/>
    <col min="12562" max="12568" width="6.33203125" style="19" customWidth="1"/>
    <col min="12569" max="12569" width="8.33203125" style="19" customWidth="1"/>
    <col min="12570" max="12577" width="0" style="19" hidden="1" customWidth="1"/>
    <col min="12578" max="12578" width="2.33203125" style="19" customWidth="1"/>
    <col min="12579" max="12579" width="1.44140625" style="19" customWidth="1"/>
    <col min="12580" max="12585" width="1.6640625" style="19" customWidth="1"/>
    <col min="12586" max="12595" width="2.77734375" style="19" customWidth="1"/>
    <col min="12596" max="12602" width="6.33203125" style="19" customWidth="1"/>
    <col min="12603" max="12603" width="8.33203125" style="19" customWidth="1"/>
    <col min="12604" max="12610" width="0" style="19" hidden="1" customWidth="1"/>
    <col min="12611" max="12611" width="1.44140625" style="19" customWidth="1"/>
    <col min="12612" max="12800" width="8.88671875" style="19"/>
    <col min="12801" max="12801" width="1.44140625" style="19" customWidth="1"/>
    <col min="12802" max="12807" width="1.6640625" style="19" customWidth="1"/>
    <col min="12808" max="12817" width="2.77734375" style="19" customWidth="1"/>
    <col min="12818" max="12824" width="6.33203125" style="19" customWidth="1"/>
    <col min="12825" max="12825" width="8.33203125" style="19" customWidth="1"/>
    <col min="12826" max="12833" width="0" style="19" hidden="1" customWidth="1"/>
    <col min="12834" max="12834" width="2.33203125" style="19" customWidth="1"/>
    <col min="12835" max="12835" width="1.44140625" style="19" customWidth="1"/>
    <col min="12836" max="12841" width="1.6640625" style="19" customWidth="1"/>
    <col min="12842" max="12851" width="2.77734375" style="19" customWidth="1"/>
    <col min="12852" max="12858" width="6.33203125" style="19" customWidth="1"/>
    <col min="12859" max="12859" width="8.33203125" style="19" customWidth="1"/>
    <col min="12860" max="12866" width="0" style="19" hidden="1" customWidth="1"/>
    <col min="12867" max="12867" width="1.44140625" style="19" customWidth="1"/>
    <col min="12868" max="13056" width="8.88671875" style="19"/>
    <col min="13057" max="13057" width="1.44140625" style="19" customWidth="1"/>
    <col min="13058" max="13063" width="1.6640625" style="19" customWidth="1"/>
    <col min="13064" max="13073" width="2.77734375" style="19" customWidth="1"/>
    <col min="13074" max="13080" width="6.33203125" style="19" customWidth="1"/>
    <col min="13081" max="13081" width="8.33203125" style="19" customWidth="1"/>
    <col min="13082" max="13089" width="0" style="19" hidden="1" customWidth="1"/>
    <col min="13090" max="13090" width="2.33203125" style="19" customWidth="1"/>
    <col min="13091" max="13091" width="1.44140625" style="19" customWidth="1"/>
    <col min="13092" max="13097" width="1.6640625" style="19" customWidth="1"/>
    <col min="13098" max="13107" width="2.77734375" style="19" customWidth="1"/>
    <col min="13108" max="13114" width="6.33203125" style="19" customWidth="1"/>
    <col min="13115" max="13115" width="8.33203125" style="19" customWidth="1"/>
    <col min="13116" max="13122" width="0" style="19" hidden="1" customWidth="1"/>
    <col min="13123" max="13123" width="1.44140625" style="19" customWidth="1"/>
    <col min="13124" max="13312" width="8.88671875" style="19"/>
    <col min="13313" max="13313" width="1.44140625" style="19" customWidth="1"/>
    <col min="13314" max="13319" width="1.6640625" style="19" customWidth="1"/>
    <col min="13320" max="13329" width="2.77734375" style="19" customWidth="1"/>
    <col min="13330" max="13336" width="6.33203125" style="19" customWidth="1"/>
    <col min="13337" max="13337" width="8.33203125" style="19" customWidth="1"/>
    <col min="13338" max="13345" width="0" style="19" hidden="1" customWidth="1"/>
    <col min="13346" max="13346" width="2.33203125" style="19" customWidth="1"/>
    <col min="13347" max="13347" width="1.44140625" style="19" customWidth="1"/>
    <col min="13348" max="13353" width="1.6640625" style="19" customWidth="1"/>
    <col min="13354" max="13363" width="2.77734375" style="19" customWidth="1"/>
    <col min="13364" max="13370" width="6.33203125" style="19" customWidth="1"/>
    <col min="13371" max="13371" width="8.33203125" style="19" customWidth="1"/>
    <col min="13372" max="13378" width="0" style="19" hidden="1" customWidth="1"/>
    <col min="13379" max="13379" width="1.44140625" style="19" customWidth="1"/>
    <col min="13380" max="13568" width="8.88671875" style="19"/>
    <col min="13569" max="13569" width="1.44140625" style="19" customWidth="1"/>
    <col min="13570" max="13575" width="1.6640625" style="19" customWidth="1"/>
    <col min="13576" max="13585" width="2.77734375" style="19" customWidth="1"/>
    <col min="13586" max="13592" width="6.33203125" style="19" customWidth="1"/>
    <col min="13593" max="13593" width="8.33203125" style="19" customWidth="1"/>
    <col min="13594" max="13601" width="0" style="19" hidden="1" customWidth="1"/>
    <col min="13602" max="13602" width="2.33203125" style="19" customWidth="1"/>
    <col min="13603" max="13603" width="1.44140625" style="19" customWidth="1"/>
    <col min="13604" max="13609" width="1.6640625" style="19" customWidth="1"/>
    <col min="13610" max="13619" width="2.77734375" style="19" customWidth="1"/>
    <col min="13620" max="13626" width="6.33203125" style="19" customWidth="1"/>
    <col min="13627" max="13627" width="8.33203125" style="19" customWidth="1"/>
    <col min="13628" max="13634" width="0" style="19" hidden="1" customWidth="1"/>
    <col min="13635" max="13635" width="1.44140625" style="19" customWidth="1"/>
    <col min="13636" max="13824" width="8.88671875" style="19"/>
    <col min="13825" max="13825" width="1.44140625" style="19" customWidth="1"/>
    <col min="13826" max="13831" width="1.6640625" style="19" customWidth="1"/>
    <col min="13832" max="13841" width="2.77734375" style="19" customWidth="1"/>
    <col min="13842" max="13848" width="6.33203125" style="19" customWidth="1"/>
    <col min="13849" max="13849" width="8.33203125" style="19" customWidth="1"/>
    <col min="13850" max="13857" width="0" style="19" hidden="1" customWidth="1"/>
    <col min="13858" max="13858" width="2.33203125" style="19" customWidth="1"/>
    <col min="13859" max="13859" width="1.44140625" style="19" customWidth="1"/>
    <col min="13860" max="13865" width="1.6640625" style="19" customWidth="1"/>
    <col min="13866" max="13875" width="2.77734375" style="19" customWidth="1"/>
    <col min="13876" max="13882" width="6.33203125" style="19" customWidth="1"/>
    <col min="13883" max="13883" width="8.33203125" style="19" customWidth="1"/>
    <col min="13884" max="13890" width="0" style="19" hidden="1" customWidth="1"/>
    <col min="13891" max="13891" width="1.44140625" style="19" customWidth="1"/>
    <col min="13892" max="14080" width="8.88671875" style="19"/>
    <col min="14081" max="14081" width="1.44140625" style="19" customWidth="1"/>
    <col min="14082" max="14087" width="1.6640625" style="19" customWidth="1"/>
    <col min="14088" max="14097" width="2.77734375" style="19" customWidth="1"/>
    <col min="14098" max="14104" width="6.33203125" style="19" customWidth="1"/>
    <col min="14105" max="14105" width="8.33203125" style="19" customWidth="1"/>
    <col min="14106" max="14113" width="0" style="19" hidden="1" customWidth="1"/>
    <col min="14114" max="14114" width="2.33203125" style="19" customWidth="1"/>
    <col min="14115" max="14115" width="1.44140625" style="19" customWidth="1"/>
    <col min="14116" max="14121" width="1.6640625" style="19" customWidth="1"/>
    <col min="14122" max="14131" width="2.77734375" style="19" customWidth="1"/>
    <col min="14132" max="14138" width="6.33203125" style="19" customWidth="1"/>
    <col min="14139" max="14139" width="8.33203125" style="19" customWidth="1"/>
    <col min="14140" max="14146" width="0" style="19" hidden="1" customWidth="1"/>
    <col min="14147" max="14147" width="1.44140625" style="19" customWidth="1"/>
    <col min="14148" max="14336" width="8.88671875" style="19"/>
    <col min="14337" max="14337" width="1.44140625" style="19" customWidth="1"/>
    <col min="14338" max="14343" width="1.6640625" style="19" customWidth="1"/>
    <col min="14344" max="14353" width="2.77734375" style="19" customWidth="1"/>
    <col min="14354" max="14360" width="6.33203125" style="19" customWidth="1"/>
    <col min="14361" max="14361" width="8.33203125" style="19" customWidth="1"/>
    <col min="14362" max="14369" width="0" style="19" hidden="1" customWidth="1"/>
    <col min="14370" max="14370" width="2.33203125" style="19" customWidth="1"/>
    <col min="14371" max="14371" width="1.44140625" style="19" customWidth="1"/>
    <col min="14372" max="14377" width="1.6640625" style="19" customWidth="1"/>
    <col min="14378" max="14387" width="2.77734375" style="19" customWidth="1"/>
    <col min="14388" max="14394" width="6.33203125" style="19" customWidth="1"/>
    <col min="14395" max="14395" width="8.33203125" style="19" customWidth="1"/>
    <col min="14396" max="14402" width="0" style="19" hidden="1" customWidth="1"/>
    <col min="14403" max="14403" width="1.44140625" style="19" customWidth="1"/>
    <col min="14404" max="14592" width="8.88671875" style="19"/>
    <col min="14593" max="14593" width="1.44140625" style="19" customWidth="1"/>
    <col min="14594" max="14599" width="1.6640625" style="19" customWidth="1"/>
    <col min="14600" max="14609" width="2.77734375" style="19" customWidth="1"/>
    <col min="14610" max="14616" width="6.33203125" style="19" customWidth="1"/>
    <col min="14617" max="14617" width="8.33203125" style="19" customWidth="1"/>
    <col min="14618" max="14625" width="0" style="19" hidden="1" customWidth="1"/>
    <col min="14626" max="14626" width="2.33203125" style="19" customWidth="1"/>
    <col min="14627" max="14627" width="1.44140625" style="19" customWidth="1"/>
    <col min="14628" max="14633" width="1.6640625" style="19" customWidth="1"/>
    <col min="14634" max="14643" width="2.77734375" style="19" customWidth="1"/>
    <col min="14644" max="14650" width="6.33203125" style="19" customWidth="1"/>
    <col min="14651" max="14651" width="8.33203125" style="19" customWidth="1"/>
    <col min="14652" max="14658" width="0" style="19" hidden="1" customWidth="1"/>
    <col min="14659" max="14659" width="1.44140625" style="19" customWidth="1"/>
    <col min="14660" max="14848" width="8.88671875" style="19"/>
    <col min="14849" max="14849" width="1.44140625" style="19" customWidth="1"/>
    <col min="14850" max="14855" width="1.6640625" style="19" customWidth="1"/>
    <col min="14856" max="14865" width="2.77734375" style="19" customWidth="1"/>
    <col min="14866" max="14872" width="6.33203125" style="19" customWidth="1"/>
    <col min="14873" max="14873" width="8.33203125" style="19" customWidth="1"/>
    <col min="14874" max="14881" width="0" style="19" hidden="1" customWidth="1"/>
    <col min="14882" max="14882" width="2.33203125" style="19" customWidth="1"/>
    <col min="14883" max="14883" width="1.44140625" style="19" customWidth="1"/>
    <col min="14884" max="14889" width="1.6640625" style="19" customWidth="1"/>
    <col min="14890" max="14899" width="2.77734375" style="19" customWidth="1"/>
    <col min="14900" max="14906" width="6.33203125" style="19" customWidth="1"/>
    <col min="14907" max="14907" width="8.33203125" style="19" customWidth="1"/>
    <col min="14908" max="14914" width="0" style="19" hidden="1" customWidth="1"/>
    <col min="14915" max="14915" width="1.44140625" style="19" customWidth="1"/>
    <col min="14916" max="15104" width="8.88671875" style="19"/>
    <col min="15105" max="15105" width="1.44140625" style="19" customWidth="1"/>
    <col min="15106" max="15111" width="1.6640625" style="19" customWidth="1"/>
    <col min="15112" max="15121" width="2.77734375" style="19" customWidth="1"/>
    <col min="15122" max="15128" width="6.33203125" style="19" customWidth="1"/>
    <col min="15129" max="15129" width="8.33203125" style="19" customWidth="1"/>
    <col min="15130" max="15137" width="0" style="19" hidden="1" customWidth="1"/>
    <col min="15138" max="15138" width="2.33203125" style="19" customWidth="1"/>
    <col min="15139" max="15139" width="1.44140625" style="19" customWidth="1"/>
    <col min="15140" max="15145" width="1.6640625" style="19" customWidth="1"/>
    <col min="15146" max="15155" width="2.77734375" style="19" customWidth="1"/>
    <col min="15156" max="15162" width="6.33203125" style="19" customWidth="1"/>
    <col min="15163" max="15163" width="8.33203125" style="19" customWidth="1"/>
    <col min="15164" max="15170" width="0" style="19" hidden="1" customWidth="1"/>
    <col min="15171" max="15171" width="1.44140625" style="19" customWidth="1"/>
    <col min="15172" max="15360" width="8.88671875" style="19"/>
    <col min="15361" max="15361" width="1.44140625" style="19" customWidth="1"/>
    <col min="15362" max="15367" width="1.6640625" style="19" customWidth="1"/>
    <col min="15368" max="15377" width="2.77734375" style="19" customWidth="1"/>
    <col min="15378" max="15384" width="6.33203125" style="19" customWidth="1"/>
    <col min="15385" max="15385" width="8.33203125" style="19" customWidth="1"/>
    <col min="15386" max="15393" width="0" style="19" hidden="1" customWidth="1"/>
    <col min="15394" max="15394" width="2.33203125" style="19" customWidth="1"/>
    <col min="15395" max="15395" width="1.44140625" style="19" customWidth="1"/>
    <col min="15396" max="15401" width="1.6640625" style="19" customWidth="1"/>
    <col min="15402" max="15411" width="2.77734375" style="19" customWidth="1"/>
    <col min="15412" max="15418" width="6.33203125" style="19" customWidth="1"/>
    <col min="15419" max="15419" width="8.33203125" style="19" customWidth="1"/>
    <col min="15420" max="15426" width="0" style="19" hidden="1" customWidth="1"/>
    <col min="15427" max="15427" width="1.44140625" style="19" customWidth="1"/>
    <col min="15428" max="15616" width="8.88671875" style="19"/>
    <col min="15617" max="15617" width="1.44140625" style="19" customWidth="1"/>
    <col min="15618" max="15623" width="1.6640625" style="19" customWidth="1"/>
    <col min="15624" max="15633" width="2.77734375" style="19" customWidth="1"/>
    <col min="15634" max="15640" width="6.33203125" style="19" customWidth="1"/>
    <col min="15641" max="15641" width="8.33203125" style="19" customWidth="1"/>
    <col min="15642" max="15649" width="0" style="19" hidden="1" customWidth="1"/>
    <col min="15650" max="15650" width="2.33203125" style="19" customWidth="1"/>
    <col min="15651" max="15651" width="1.44140625" style="19" customWidth="1"/>
    <col min="15652" max="15657" width="1.6640625" style="19" customWidth="1"/>
    <col min="15658" max="15667" width="2.77734375" style="19" customWidth="1"/>
    <col min="15668" max="15674" width="6.33203125" style="19" customWidth="1"/>
    <col min="15675" max="15675" width="8.33203125" style="19" customWidth="1"/>
    <col min="15676" max="15682" width="0" style="19" hidden="1" customWidth="1"/>
    <col min="15683" max="15683" width="1.44140625" style="19" customWidth="1"/>
    <col min="15684" max="15872" width="8.88671875" style="19"/>
    <col min="15873" max="15873" width="1.44140625" style="19" customWidth="1"/>
    <col min="15874" max="15879" width="1.6640625" style="19" customWidth="1"/>
    <col min="15880" max="15889" width="2.77734375" style="19" customWidth="1"/>
    <col min="15890" max="15896" width="6.33203125" style="19" customWidth="1"/>
    <col min="15897" max="15897" width="8.33203125" style="19" customWidth="1"/>
    <col min="15898" max="15905" width="0" style="19" hidden="1" customWidth="1"/>
    <col min="15906" max="15906" width="2.33203125" style="19" customWidth="1"/>
    <col min="15907" max="15907" width="1.44140625" style="19" customWidth="1"/>
    <col min="15908" max="15913" width="1.6640625" style="19" customWidth="1"/>
    <col min="15914" max="15923" width="2.77734375" style="19" customWidth="1"/>
    <col min="15924" max="15930" width="6.33203125" style="19" customWidth="1"/>
    <col min="15931" max="15931" width="8.33203125" style="19" customWidth="1"/>
    <col min="15932" max="15938" width="0" style="19" hidden="1" customWidth="1"/>
    <col min="15939" max="15939" width="1.44140625" style="19" customWidth="1"/>
    <col min="15940" max="16128" width="8.88671875" style="19"/>
    <col min="16129" max="16129" width="1.44140625" style="19" customWidth="1"/>
    <col min="16130" max="16135" width="1.6640625" style="19" customWidth="1"/>
    <col min="16136" max="16145" width="2.77734375" style="19" customWidth="1"/>
    <col min="16146" max="16152" width="6.33203125" style="19" customWidth="1"/>
    <col min="16153" max="16153" width="8.33203125" style="19" customWidth="1"/>
    <col min="16154" max="16161" width="0" style="19" hidden="1" customWidth="1"/>
    <col min="16162" max="16162" width="2.33203125" style="19" customWidth="1"/>
    <col min="16163" max="16163" width="1.44140625" style="19" customWidth="1"/>
    <col min="16164" max="16169" width="1.6640625" style="19" customWidth="1"/>
    <col min="16170" max="16179" width="2.77734375" style="19" customWidth="1"/>
    <col min="16180" max="16186" width="6.33203125" style="19" customWidth="1"/>
    <col min="16187" max="16187" width="8.33203125" style="19" customWidth="1"/>
    <col min="16188" max="16194" width="0" style="19" hidden="1" customWidth="1"/>
    <col min="16195" max="16195" width="1.44140625" style="19" customWidth="1"/>
    <col min="16196" max="16384" width="8.88671875" style="19"/>
  </cols>
  <sheetData>
    <row r="4" spans="2:66" s="47" customFormat="1" ht="8.4">
      <c r="F4" s="48"/>
      <c r="R4" s="49"/>
      <c r="S4" s="49"/>
      <c r="T4" s="49"/>
      <c r="U4" s="49"/>
      <c r="V4" s="49"/>
      <c r="W4" s="49"/>
      <c r="X4" s="49"/>
      <c r="Y4" s="49"/>
      <c r="AA4" s="49"/>
      <c r="AB4" s="49"/>
      <c r="AC4" s="49"/>
      <c r="AD4" s="49"/>
      <c r="AE4" s="49"/>
      <c r="AF4" s="49"/>
      <c r="AN4" s="48"/>
      <c r="AZ4" s="49"/>
      <c r="BA4" s="49"/>
      <c r="BB4" s="49"/>
      <c r="BC4" s="49"/>
      <c r="BD4" s="49"/>
      <c r="BE4" s="49"/>
      <c r="BF4" s="49"/>
      <c r="BG4" s="49"/>
      <c r="BI4" s="49"/>
      <c r="BJ4" s="49"/>
      <c r="BK4" s="49"/>
      <c r="BL4" s="49"/>
      <c r="BM4" s="49"/>
      <c r="BN4" s="49"/>
    </row>
    <row r="5" spans="2:66" ht="9.9" customHeight="1">
      <c r="N5" s="21"/>
      <c r="O5" s="21"/>
      <c r="P5" s="21"/>
      <c r="Q5" s="21"/>
      <c r="W5" s="121" t="s">
        <v>60</v>
      </c>
      <c r="X5" s="122"/>
      <c r="Y5" s="22" t="s">
        <v>61</v>
      </c>
      <c r="AV5" s="21"/>
      <c r="AW5" s="21"/>
      <c r="AX5" s="21"/>
      <c r="AY5" s="21"/>
      <c r="BE5" s="121" t="s">
        <v>60</v>
      </c>
      <c r="BF5" s="122"/>
      <c r="BG5" s="22" t="s">
        <v>61</v>
      </c>
    </row>
    <row r="6" spans="2:66">
      <c r="N6" s="21"/>
      <c r="O6" s="21"/>
      <c r="P6" s="21"/>
      <c r="Q6" s="21"/>
      <c r="W6" s="23" t="s">
        <v>62</v>
      </c>
      <c r="X6" s="24" t="s">
        <v>63</v>
      </c>
      <c r="Y6" s="25">
        <v>3</v>
      </c>
      <c r="AV6" s="21"/>
      <c r="AW6" s="21"/>
      <c r="AX6" s="21"/>
      <c r="AY6" s="21"/>
      <c r="BE6" s="23" t="s">
        <v>62</v>
      </c>
      <c r="BF6" s="24" t="s">
        <v>63</v>
      </c>
      <c r="BG6" s="25">
        <v>3</v>
      </c>
    </row>
    <row r="7" spans="2:66">
      <c r="N7" s="21"/>
      <c r="O7" s="21"/>
      <c r="P7" s="21"/>
      <c r="Q7" s="21"/>
      <c r="W7" s="23" t="s">
        <v>64</v>
      </c>
      <c r="X7" s="24" t="s">
        <v>65</v>
      </c>
      <c r="Y7" s="25">
        <v>1</v>
      </c>
      <c r="AV7" s="21"/>
      <c r="AW7" s="21"/>
      <c r="AX7" s="21"/>
      <c r="AY7" s="21"/>
      <c r="BE7" s="23" t="s">
        <v>64</v>
      </c>
      <c r="BF7" s="24" t="s">
        <v>65</v>
      </c>
      <c r="BG7" s="25">
        <v>1</v>
      </c>
    </row>
    <row r="8" spans="2:66">
      <c r="W8" s="23" t="s">
        <v>66</v>
      </c>
      <c r="X8" s="24" t="s">
        <v>67</v>
      </c>
      <c r="Y8" s="25">
        <v>0</v>
      </c>
      <c r="BE8" s="23" t="s">
        <v>66</v>
      </c>
      <c r="BF8" s="24" t="s">
        <v>68</v>
      </c>
      <c r="BG8" s="25">
        <v>0</v>
      </c>
    </row>
    <row r="9" spans="2:66" ht="11.4" thickBot="1">
      <c r="Y9" s="26" t="s">
        <v>69</v>
      </c>
      <c r="BG9" s="26" t="s">
        <v>69</v>
      </c>
    </row>
    <row r="10" spans="2:66" s="20" customFormat="1" ht="14.4">
      <c r="B10" s="123" t="s">
        <v>70</v>
      </c>
      <c r="C10" s="124"/>
      <c r="D10" s="124"/>
      <c r="E10" s="124"/>
      <c r="F10" s="124"/>
      <c r="G10" s="125"/>
      <c r="H10" s="129" t="str">
        <f>B17</f>
        <v>美女木ＦＣ</v>
      </c>
      <c r="I10" s="130"/>
      <c r="J10" s="133" t="str">
        <f>B23</f>
        <v>ＦＣ.クラッキ</v>
      </c>
      <c r="K10" s="130"/>
      <c r="L10" s="133" t="str">
        <f>B29</f>
        <v>美谷本ＦＣ</v>
      </c>
      <c r="M10" s="130"/>
      <c r="N10" s="133" t="str">
        <f>B35</f>
        <v>戸田ＦＣ</v>
      </c>
      <c r="O10" s="130"/>
      <c r="P10" s="133" t="str">
        <f>B41</f>
        <v>戸田二ＦＣ</v>
      </c>
      <c r="Q10" s="135"/>
      <c r="R10" s="27"/>
      <c r="S10" s="28"/>
      <c r="T10" s="29"/>
      <c r="U10" s="30"/>
      <c r="V10" s="31"/>
      <c r="W10" s="31"/>
      <c r="X10" s="32"/>
      <c r="Y10" s="33"/>
      <c r="AA10" s="34"/>
      <c r="AB10" s="34"/>
      <c r="AC10" s="34"/>
      <c r="AD10" s="34"/>
      <c r="AE10" s="34"/>
      <c r="AF10" s="34"/>
      <c r="AJ10" s="123" t="s">
        <v>70</v>
      </c>
      <c r="AK10" s="124"/>
      <c r="AL10" s="124"/>
      <c r="AM10" s="124"/>
      <c r="AN10" s="124"/>
      <c r="AO10" s="125"/>
      <c r="AP10" s="129" t="str">
        <f>AJ17</f>
        <v>戸田南ＦＣ</v>
      </c>
      <c r="AQ10" s="130"/>
      <c r="AR10" s="133" t="str">
        <f>AJ23</f>
        <v>戸田一ＳＣ</v>
      </c>
      <c r="AS10" s="130"/>
      <c r="AT10" s="133" t="str">
        <f>AJ29</f>
        <v>Ｆ.Ｃ.ＮＩＩＺＯ</v>
      </c>
      <c r="AU10" s="130"/>
      <c r="AV10" s="133" t="str">
        <f>AJ35</f>
        <v>喜沢ＳＣ</v>
      </c>
      <c r="AW10" s="130"/>
      <c r="AX10" s="133" t="str">
        <f>AJ41</f>
        <v>ＦＣ.東'85</v>
      </c>
      <c r="AY10" s="135"/>
      <c r="AZ10" s="27"/>
      <c r="BA10" s="28"/>
      <c r="BB10" s="29"/>
      <c r="BC10" s="30"/>
      <c r="BD10" s="31"/>
      <c r="BE10" s="31"/>
      <c r="BF10" s="32"/>
      <c r="BG10" s="33"/>
      <c r="BI10" s="34"/>
      <c r="BJ10" s="34"/>
      <c r="BK10" s="34"/>
      <c r="BL10" s="34"/>
      <c r="BM10" s="34"/>
      <c r="BN10" s="34"/>
    </row>
    <row r="11" spans="2:66" s="20" customFormat="1" ht="10.95" customHeight="1">
      <c r="B11" s="126"/>
      <c r="C11" s="127"/>
      <c r="D11" s="127"/>
      <c r="E11" s="127"/>
      <c r="F11" s="127"/>
      <c r="G11" s="128"/>
      <c r="H11" s="131"/>
      <c r="I11" s="132"/>
      <c r="J11" s="134"/>
      <c r="K11" s="132"/>
      <c r="L11" s="134"/>
      <c r="M11" s="132"/>
      <c r="N11" s="134"/>
      <c r="O11" s="132"/>
      <c r="P11" s="134"/>
      <c r="Q11" s="136"/>
      <c r="R11" s="140" t="s">
        <v>71</v>
      </c>
      <c r="S11" s="137" t="s">
        <v>72</v>
      </c>
      <c r="T11" s="138" t="s">
        <v>73</v>
      </c>
      <c r="U11" s="141" t="s">
        <v>61</v>
      </c>
      <c r="V11" s="139" t="s">
        <v>92</v>
      </c>
      <c r="W11" s="139" t="s">
        <v>93</v>
      </c>
      <c r="X11" s="150" t="s">
        <v>74</v>
      </c>
      <c r="Y11" s="151" t="s">
        <v>75</v>
      </c>
      <c r="AA11" s="34"/>
      <c r="AB11" s="34"/>
      <c r="AC11" s="34"/>
      <c r="AD11" s="34"/>
      <c r="AE11" s="34"/>
      <c r="AF11" s="34"/>
      <c r="AJ11" s="126"/>
      <c r="AK11" s="127"/>
      <c r="AL11" s="127"/>
      <c r="AM11" s="127"/>
      <c r="AN11" s="127"/>
      <c r="AO11" s="128"/>
      <c r="AP11" s="131"/>
      <c r="AQ11" s="132"/>
      <c r="AR11" s="134"/>
      <c r="AS11" s="132"/>
      <c r="AT11" s="134"/>
      <c r="AU11" s="132"/>
      <c r="AV11" s="134"/>
      <c r="AW11" s="132"/>
      <c r="AX11" s="134"/>
      <c r="AY11" s="136"/>
      <c r="AZ11" s="140" t="s">
        <v>71</v>
      </c>
      <c r="BA11" s="137" t="s">
        <v>72</v>
      </c>
      <c r="BB11" s="138" t="s">
        <v>73</v>
      </c>
      <c r="BC11" s="139" t="s">
        <v>61</v>
      </c>
      <c r="BD11" s="139" t="s">
        <v>92</v>
      </c>
      <c r="BE11" s="152" t="s">
        <v>93</v>
      </c>
      <c r="BF11" s="150" t="s">
        <v>74</v>
      </c>
      <c r="BG11" s="151" t="s">
        <v>75</v>
      </c>
      <c r="BI11" s="34"/>
      <c r="BJ11" s="34"/>
      <c r="BK11" s="34"/>
      <c r="BL11" s="34"/>
      <c r="BM11" s="34"/>
      <c r="BN11" s="34"/>
    </row>
    <row r="12" spans="2:66" s="20" customFormat="1">
      <c r="B12" s="126"/>
      <c r="C12" s="127"/>
      <c r="D12" s="127"/>
      <c r="E12" s="127"/>
      <c r="F12" s="127"/>
      <c r="G12" s="128"/>
      <c r="H12" s="131"/>
      <c r="I12" s="132"/>
      <c r="J12" s="134"/>
      <c r="K12" s="132"/>
      <c r="L12" s="134"/>
      <c r="M12" s="132"/>
      <c r="N12" s="134"/>
      <c r="O12" s="132"/>
      <c r="P12" s="134"/>
      <c r="Q12" s="136"/>
      <c r="R12" s="140"/>
      <c r="S12" s="137"/>
      <c r="T12" s="138"/>
      <c r="U12" s="141"/>
      <c r="V12" s="139"/>
      <c r="W12" s="139"/>
      <c r="X12" s="150"/>
      <c r="Y12" s="151"/>
      <c r="AA12" s="34"/>
      <c r="AB12" s="34"/>
      <c r="AC12" s="34"/>
      <c r="AD12" s="34"/>
      <c r="AE12" s="34"/>
      <c r="AF12" s="34"/>
      <c r="AJ12" s="126"/>
      <c r="AK12" s="127"/>
      <c r="AL12" s="127"/>
      <c r="AM12" s="127"/>
      <c r="AN12" s="127"/>
      <c r="AO12" s="128"/>
      <c r="AP12" s="131"/>
      <c r="AQ12" s="132"/>
      <c r="AR12" s="134"/>
      <c r="AS12" s="132"/>
      <c r="AT12" s="134"/>
      <c r="AU12" s="132"/>
      <c r="AV12" s="134"/>
      <c r="AW12" s="132"/>
      <c r="AX12" s="134"/>
      <c r="AY12" s="136"/>
      <c r="AZ12" s="140"/>
      <c r="BA12" s="137"/>
      <c r="BB12" s="138"/>
      <c r="BC12" s="139"/>
      <c r="BD12" s="139"/>
      <c r="BE12" s="152"/>
      <c r="BF12" s="150"/>
      <c r="BG12" s="151"/>
      <c r="BI12" s="34"/>
      <c r="BJ12" s="34"/>
      <c r="BK12" s="34"/>
      <c r="BL12" s="34"/>
      <c r="BM12" s="34"/>
      <c r="BN12" s="34"/>
    </row>
    <row r="13" spans="2:66" s="20" customFormat="1">
      <c r="B13" s="126"/>
      <c r="C13" s="127"/>
      <c r="D13" s="127"/>
      <c r="E13" s="127"/>
      <c r="F13" s="127"/>
      <c r="G13" s="128"/>
      <c r="H13" s="131"/>
      <c r="I13" s="132"/>
      <c r="J13" s="134"/>
      <c r="K13" s="132"/>
      <c r="L13" s="134"/>
      <c r="M13" s="132"/>
      <c r="N13" s="134"/>
      <c r="O13" s="132"/>
      <c r="P13" s="134"/>
      <c r="Q13" s="136"/>
      <c r="R13" s="140"/>
      <c r="S13" s="137"/>
      <c r="T13" s="138"/>
      <c r="U13" s="141"/>
      <c r="V13" s="139"/>
      <c r="W13" s="139"/>
      <c r="X13" s="150"/>
      <c r="Y13" s="151"/>
      <c r="AA13" s="34"/>
      <c r="AB13" s="34"/>
      <c r="AC13" s="34"/>
      <c r="AD13" s="34"/>
      <c r="AE13" s="34"/>
      <c r="AF13" s="34"/>
      <c r="AJ13" s="126"/>
      <c r="AK13" s="127"/>
      <c r="AL13" s="127"/>
      <c r="AM13" s="127"/>
      <c r="AN13" s="127"/>
      <c r="AO13" s="128"/>
      <c r="AP13" s="131"/>
      <c r="AQ13" s="132"/>
      <c r="AR13" s="134"/>
      <c r="AS13" s="132"/>
      <c r="AT13" s="134"/>
      <c r="AU13" s="132"/>
      <c r="AV13" s="134"/>
      <c r="AW13" s="132"/>
      <c r="AX13" s="134"/>
      <c r="AY13" s="136"/>
      <c r="AZ13" s="140"/>
      <c r="BA13" s="137"/>
      <c r="BB13" s="138"/>
      <c r="BC13" s="139"/>
      <c r="BD13" s="139"/>
      <c r="BE13" s="152"/>
      <c r="BF13" s="150"/>
      <c r="BG13" s="151"/>
      <c r="BI13" s="34"/>
      <c r="BJ13" s="34"/>
      <c r="BK13" s="34"/>
      <c r="BL13" s="34"/>
      <c r="BM13" s="34"/>
      <c r="BN13" s="34"/>
    </row>
    <row r="14" spans="2:66" s="20" customFormat="1" ht="11.4" thickBot="1">
      <c r="B14" s="126"/>
      <c r="C14" s="127"/>
      <c r="D14" s="127"/>
      <c r="E14" s="127"/>
      <c r="F14" s="127"/>
      <c r="G14" s="128"/>
      <c r="H14" s="131"/>
      <c r="I14" s="132"/>
      <c r="J14" s="134"/>
      <c r="K14" s="132"/>
      <c r="L14" s="134"/>
      <c r="M14" s="132"/>
      <c r="N14" s="134"/>
      <c r="O14" s="132"/>
      <c r="P14" s="134"/>
      <c r="Q14" s="136"/>
      <c r="R14" s="140"/>
      <c r="S14" s="137"/>
      <c r="T14" s="138"/>
      <c r="U14" s="141"/>
      <c r="V14" s="139"/>
      <c r="W14" s="139"/>
      <c r="X14" s="150"/>
      <c r="Y14" s="151"/>
      <c r="AA14" s="34"/>
      <c r="AB14" s="34"/>
      <c r="AC14" s="34"/>
      <c r="AD14" s="34"/>
      <c r="AE14" s="34"/>
      <c r="AF14" s="34"/>
      <c r="AJ14" s="126"/>
      <c r="AK14" s="127"/>
      <c r="AL14" s="127"/>
      <c r="AM14" s="127"/>
      <c r="AN14" s="127"/>
      <c r="AO14" s="128"/>
      <c r="AP14" s="131"/>
      <c r="AQ14" s="132"/>
      <c r="AR14" s="134"/>
      <c r="AS14" s="132"/>
      <c r="AT14" s="134"/>
      <c r="AU14" s="132"/>
      <c r="AV14" s="134"/>
      <c r="AW14" s="132"/>
      <c r="AX14" s="134"/>
      <c r="AY14" s="136"/>
      <c r="AZ14" s="140"/>
      <c r="BA14" s="137"/>
      <c r="BB14" s="138"/>
      <c r="BC14" s="139"/>
      <c r="BD14" s="139"/>
      <c r="BE14" s="152"/>
      <c r="BF14" s="150"/>
      <c r="BG14" s="151"/>
      <c r="BI14" s="34"/>
      <c r="BJ14" s="34"/>
      <c r="BK14" s="34"/>
      <c r="BL14" s="34"/>
      <c r="BM14" s="34"/>
      <c r="BN14" s="34"/>
    </row>
    <row r="15" spans="2:66">
      <c r="B15" s="126"/>
      <c r="C15" s="127"/>
      <c r="D15" s="127"/>
      <c r="E15" s="127"/>
      <c r="F15" s="127"/>
      <c r="G15" s="128"/>
      <c r="H15" s="131"/>
      <c r="I15" s="132"/>
      <c r="J15" s="134"/>
      <c r="K15" s="132"/>
      <c r="L15" s="134"/>
      <c r="M15" s="132"/>
      <c r="N15" s="134"/>
      <c r="O15" s="132"/>
      <c r="P15" s="134"/>
      <c r="Q15" s="136"/>
      <c r="R15" s="140"/>
      <c r="S15" s="137"/>
      <c r="T15" s="138"/>
      <c r="U15" s="141"/>
      <c r="V15" s="139"/>
      <c r="W15" s="139"/>
      <c r="X15" s="150"/>
      <c r="Y15" s="151"/>
      <c r="AA15" s="142" t="s">
        <v>76</v>
      </c>
      <c r="AB15" s="144" t="s">
        <v>77</v>
      </c>
      <c r="AC15" s="144" t="s">
        <v>78</v>
      </c>
      <c r="AD15" s="144" t="s">
        <v>79</v>
      </c>
      <c r="AE15" s="146" t="s">
        <v>80</v>
      </c>
      <c r="AF15" s="148" t="s">
        <v>75</v>
      </c>
      <c r="AJ15" s="126"/>
      <c r="AK15" s="127"/>
      <c r="AL15" s="127"/>
      <c r="AM15" s="127"/>
      <c r="AN15" s="127"/>
      <c r="AO15" s="128"/>
      <c r="AP15" s="131"/>
      <c r="AQ15" s="132"/>
      <c r="AR15" s="134"/>
      <c r="AS15" s="132"/>
      <c r="AT15" s="134"/>
      <c r="AU15" s="132"/>
      <c r="AV15" s="134"/>
      <c r="AW15" s="132"/>
      <c r="AX15" s="134"/>
      <c r="AY15" s="136"/>
      <c r="AZ15" s="140"/>
      <c r="BA15" s="137"/>
      <c r="BB15" s="138"/>
      <c r="BC15" s="139"/>
      <c r="BD15" s="139"/>
      <c r="BE15" s="152"/>
      <c r="BF15" s="150"/>
      <c r="BG15" s="151"/>
      <c r="BI15" s="142" t="s">
        <v>76</v>
      </c>
      <c r="BJ15" s="144" t="s">
        <v>77</v>
      </c>
      <c r="BK15" s="144" t="s">
        <v>78</v>
      </c>
      <c r="BL15" s="144" t="s">
        <v>79</v>
      </c>
      <c r="BM15" s="146" t="s">
        <v>80</v>
      </c>
      <c r="BN15" s="148" t="s">
        <v>75</v>
      </c>
    </row>
    <row r="16" spans="2:66" ht="15" thickBot="1">
      <c r="B16" s="126"/>
      <c r="C16" s="127"/>
      <c r="D16" s="127"/>
      <c r="E16" s="127"/>
      <c r="F16" s="127"/>
      <c r="G16" s="128"/>
      <c r="H16" s="131"/>
      <c r="I16" s="132"/>
      <c r="J16" s="134"/>
      <c r="K16" s="132"/>
      <c r="L16" s="134"/>
      <c r="M16" s="132"/>
      <c r="N16" s="134"/>
      <c r="O16" s="132"/>
      <c r="P16" s="134"/>
      <c r="Q16" s="136"/>
      <c r="R16" s="35"/>
      <c r="S16" s="36"/>
      <c r="T16" s="37"/>
      <c r="U16" s="38"/>
      <c r="V16" s="39"/>
      <c r="W16" s="39"/>
      <c r="X16" s="40"/>
      <c r="Y16" s="41"/>
      <c r="AA16" s="143"/>
      <c r="AB16" s="145"/>
      <c r="AC16" s="145"/>
      <c r="AD16" s="145"/>
      <c r="AE16" s="147"/>
      <c r="AF16" s="149"/>
      <c r="AJ16" s="126"/>
      <c r="AK16" s="127"/>
      <c r="AL16" s="127"/>
      <c r="AM16" s="127"/>
      <c r="AN16" s="127"/>
      <c r="AO16" s="128"/>
      <c r="AP16" s="131"/>
      <c r="AQ16" s="132"/>
      <c r="AR16" s="134"/>
      <c r="AS16" s="132"/>
      <c r="AT16" s="134"/>
      <c r="AU16" s="132"/>
      <c r="AV16" s="134"/>
      <c r="AW16" s="132"/>
      <c r="AX16" s="134"/>
      <c r="AY16" s="136"/>
      <c r="AZ16" s="35"/>
      <c r="BA16" s="36"/>
      <c r="BB16" s="37"/>
      <c r="BC16" s="38"/>
      <c r="BD16" s="39"/>
      <c r="BE16" s="39"/>
      <c r="BF16" s="40"/>
      <c r="BG16" s="41"/>
      <c r="BI16" s="143"/>
      <c r="BJ16" s="145"/>
      <c r="BK16" s="145"/>
      <c r="BL16" s="145"/>
      <c r="BM16" s="147"/>
      <c r="BN16" s="149"/>
    </row>
    <row r="17" spans="2:66" ht="13.2">
      <c r="B17" s="165" t="s">
        <v>84</v>
      </c>
      <c r="C17" s="166"/>
      <c r="D17" s="166"/>
      <c r="E17" s="166"/>
      <c r="F17" s="166"/>
      <c r="G17" s="167"/>
      <c r="H17" s="174"/>
      <c r="I17" s="175"/>
      <c r="J17" s="180" t="str">
        <f>IF(ISBLANK(J19),"",IF(J19=K19,"△",IF(J19&lt;K19,"●","○")))</f>
        <v>●</v>
      </c>
      <c r="K17" s="206"/>
      <c r="L17" s="180" t="str">
        <f>IF(ISBLANK(L19),"",IF(L19=M19,"△",IF(L19&lt;M19,"●","○")))</f>
        <v>●</v>
      </c>
      <c r="M17" s="181"/>
      <c r="N17" s="180" t="str">
        <f>IF(ISBLANK(N19),"",IF(N19=O19,"△",IF(N19&lt;O19,"●","○")))</f>
        <v>●</v>
      </c>
      <c r="O17" s="206"/>
      <c r="P17" s="180" t="str">
        <f>IF(ISBLANK(P19),"",IF(P19=Q19,"△",IF(P19&lt;Q19,"●","○")))</f>
        <v>△</v>
      </c>
      <c r="Q17" s="207"/>
      <c r="R17" s="208">
        <f>COUNTIF(H17:Q22,$X$6)</f>
        <v>0</v>
      </c>
      <c r="S17" s="211">
        <f>COUNTIF(H17:Q22,$X$7)</f>
        <v>4</v>
      </c>
      <c r="T17" s="214">
        <f>COUNTIF(H17:Q22,$X$8)</f>
        <v>4</v>
      </c>
      <c r="U17" s="217">
        <f>SUM(H18:Q18)+SUM(H21:Q21)</f>
        <v>4</v>
      </c>
      <c r="V17" s="195">
        <f>SUM(J19,L19,N19,P19,J22,L22,N22,P22)</f>
        <v>6</v>
      </c>
      <c r="W17" s="195">
        <f>-SUM(K19,M19,O19,Q19,K22,M22,O22,Q22)</f>
        <v>-16</v>
      </c>
      <c r="X17" s="222">
        <f>+V17+W17</f>
        <v>-10</v>
      </c>
      <c r="Y17" s="198">
        <f>SUM(AF17)</f>
        <v>5</v>
      </c>
      <c r="AA17" s="225">
        <f>+U17*1000000</f>
        <v>4000000</v>
      </c>
      <c r="AB17" s="228">
        <f>SUM(X17)</f>
        <v>-10</v>
      </c>
      <c r="AC17" s="185">
        <f>V17/1000</f>
        <v>6.0000000000000001E-3</v>
      </c>
      <c r="AD17" s="185">
        <f>-W17/1000000</f>
        <v>1.5999999999999999E-5</v>
      </c>
      <c r="AE17" s="159">
        <f>SUM(AA17:AD19)</f>
        <v>3999990.0060160002</v>
      </c>
      <c r="AF17" s="162">
        <f>IF(AE17=0,"",RANK(AE17,$AE$17:$AE$46))</f>
        <v>5</v>
      </c>
      <c r="AJ17" s="165" t="s">
        <v>88</v>
      </c>
      <c r="AK17" s="166"/>
      <c r="AL17" s="166"/>
      <c r="AM17" s="166"/>
      <c r="AN17" s="166"/>
      <c r="AO17" s="167"/>
      <c r="AP17" s="174"/>
      <c r="AQ17" s="175"/>
      <c r="AR17" s="180" t="str">
        <f>IF(ISBLANK(AR19),"",IF(AR19=AS19,"△",IF(AR19&lt;AS19,"●","○")))</f>
        <v>●</v>
      </c>
      <c r="AS17" s="181"/>
      <c r="AT17" s="180" t="str">
        <f>IF(ISBLANK(AT19),"",IF(AT19=AU19,"△",IF(AT19&lt;AU19,"●","○")))</f>
        <v>△</v>
      </c>
      <c r="AU17" s="181"/>
      <c r="AV17" s="180" t="str">
        <f>IF(ISBLANK(AV19),"",IF(AV19=AW19,"△",IF(AV19&lt;AW19,"●","○")))</f>
        <v>○</v>
      </c>
      <c r="AW17" s="206"/>
      <c r="AX17" s="180" t="str">
        <f>IF(ISBLANK(AX19),"",IF(AX19=AY19,"△",IF(AX19&lt;AY19,"●","○")))</f>
        <v>○</v>
      </c>
      <c r="AY17" s="207"/>
      <c r="AZ17" s="208">
        <f>COUNTIF(AP17:AY22,$X$6)</f>
        <v>6</v>
      </c>
      <c r="BA17" s="211">
        <f>COUNTIF(AP17:AY22,$X$7)</f>
        <v>1</v>
      </c>
      <c r="BB17" s="214">
        <f>COUNTIF(AP17:AY22,$X$8)</f>
        <v>1</v>
      </c>
      <c r="BC17" s="217">
        <f>SUM(AP18:AY18)+SUM(AP21:AY21)</f>
        <v>19</v>
      </c>
      <c r="BD17" s="195">
        <f>SUM(AR19,AT19,AV19,AX19,AR22,AT22,AV22,AX22)</f>
        <v>31</v>
      </c>
      <c r="BE17" s="195">
        <f>-SUM(AS19,AU19,AW19,AY19,AS22,AU22,AW22,AY22)</f>
        <v>-7</v>
      </c>
      <c r="BF17" s="195">
        <f>+BD17+BE17</f>
        <v>24</v>
      </c>
      <c r="BG17" s="198">
        <f>SUM(BN17)</f>
        <v>1</v>
      </c>
      <c r="BI17" s="201">
        <f>+BC17*1000000</f>
        <v>19000000</v>
      </c>
      <c r="BJ17" s="203">
        <f>SUM(BF17)</f>
        <v>24</v>
      </c>
      <c r="BK17" s="185">
        <f>BD17/1000</f>
        <v>3.1E-2</v>
      </c>
      <c r="BL17" s="185">
        <f>-BE17/1000000</f>
        <v>6.9999999999999999E-6</v>
      </c>
      <c r="BM17" s="188">
        <f>SUM(BI17:BL19)</f>
        <v>19000024.031006999</v>
      </c>
      <c r="BN17" s="190">
        <f>IF(BM17=0,"",RANK(BM17,$BM$17:$BM$46))</f>
        <v>1</v>
      </c>
    </row>
    <row r="18" spans="2:66" ht="10.95" hidden="1" customHeight="1">
      <c r="B18" s="168"/>
      <c r="C18" s="169"/>
      <c r="D18" s="169"/>
      <c r="E18" s="169"/>
      <c r="F18" s="169"/>
      <c r="G18" s="170"/>
      <c r="H18" s="176"/>
      <c r="I18" s="177"/>
      <c r="J18" s="153">
        <f>SUMIF($X$6:$X$8,J17,$Y$6:$Y$8)</f>
        <v>0</v>
      </c>
      <c r="K18" s="154"/>
      <c r="L18" s="153">
        <f>SUMIF($X$6:$X$8,L17,$Y$6:$Y$8)</f>
        <v>0</v>
      </c>
      <c r="M18" s="192"/>
      <c r="N18" s="153">
        <f>SUMIF($X$6:$X$8,N17,$Y$6:$Y$8)</f>
        <v>0</v>
      </c>
      <c r="O18" s="154"/>
      <c r="P18" s="153">
        <f>SUMIF($X$6:$X$8,P17,$Y$6:$Y$8)</f>
        <v>1</v>
      </c>
      <c r="Q18" s="155"/>
      <c r="R18" s="209"/>
      <c r="S18" s="212"/>
      <c r="T18" s="215"/>
      <c r="U18" s="218"/>
      <c r="V18" s="196"/>
      <c r="W18" s="196"/>
      <c r="X18" s="223"/>
      <c r="Y18" s="199"/>
      <c r="AA18" s="226"/>
      <c r="AB18" s="229"/>
      <c r="AC18" s="186"/>
      <c r="AD18" s="186"/>
      <c r="AE18" s="160"/>
      <c r="AF18" s="163"/>
      <c r="AJ18" s="168"/>
      <c r="AK18" s="169"/>
      <c r="AL18" s="169"/>
      <c r="AM18" s="169"/>
      <c r="AN18" s="169"/>
      <c r="AO18" s="170"/>
      <c r="AP18" s="176"/>
      <c r="AQ18" s="177"/>
      <c r="AR18" s="193">
        <f>SUMIF($X$6:$X$8,AR17,$Y$6:$Y$8)</f>
        <v>0</v>
      </c>
      <c r="AS18" s="194"/>
      <c r="AT18" s="193">
        <f>SUMIF($X$6:$X$8,AT17,$Y$6:$Y$8)</f>
        <v>1</v>
      </c>
      <c r="AU18" s="194"/>
      <c r="AV18" s="153">
        <f>SUMIF($X$6:$X$8,AV17,$Y$6:$Y$8)</f>
        <v>3</v>
      </c>
      <c r="AW18" s="154"/>
      <c r="AX18" s="153">
        <f>SUMIF($X$6:$X$8,AX17,$Y$6:$Y$8)</f>
        <v>3</v>
      </c>
      <c r="AY18" s="155"/>
      <c r="AZ18" s="209"/>
      <c r="BA18" s="212"/>
      <c r="BB18" s="215"/>
      <c r="BC18" s="218"/>
      <c r="BD18" s="196"/>
      <c r="BE18" s="196"/>
      <c r="BF18" s="196"/>
      <c r="BG18" s="199"/>
      <c r="BI18" s="202"/>
      <c r="BJ18" s="204"/>
      <c r="BK18" s="186"/>
      <c r="BL18" s="186"/>
      <c r="BM18" s="189"/>
      <c r="BN18" s="191"/>
    </row>
    <row r="19" spans="2:66" ht="16.2" customHeight="1">
      <c r="B19" s="168"/>
      <c r="C19" s="169"/>
      <c r="D19" s="169"/>
      <c r="E19" s="169"/>
      <c r="F19" s="169"/>
      <c r="G19" s="170"/>
      <c r="H19" s="176"/>
      <c r="I19" s="177"/>
      <c r="J19" s="50">
        <v>0</v>
      </c>
      <c r="K19" s="51">
        <v>2</v>
      </c>
      <c r="L19" s="50">
        <v>0</v>
      </c>
      <c r="M19" s="52">
        <v>4</v>
      </c>
      <c r="N19" s="50">
        <v>1</v>
      </c>
      <c r="O19" s="51">
        <v>2</v>
      </c>
      <c r="P19" s="50">
        <v>2</v>
      </c>
      <c r="Q19" s="53">
        <v>2</v>
      </c>
      <c r="R19" s="209"/>
      <c r="S19" s="212"/>
      <c r="T19" s="215"/>
      <c r="U19" s="218"/>
      <c r="V19" s="196"/>
      <c r="W19" s="196"/>
      <c r="X19" s="223"/>
      <c r="Y19" s="199"/>
      <c r="AA19" s="227"/>
      <c r="AB19" s="230"/>
      <c r="AC19" s="187"/>
      <c r="AD19" s="187"/>
      <c r="AE19" s="161"/>
      <c r="AF19" s="164"/>
      <c r="AJ19" s="168"/>
      <c r="AK19" s="169"/>
      <c r="AL19" s="169"/>
      <c r="AM19" s="169"/>
      <c r="AN19" s="169"/>
      <c r="AO19" s="170"/>
      <c r="AP19" s="176"/>
      <c r="AQ19" s="177"/>
      <c r="AR19" s="50">
        <v>1</v>
      </c>
      <c r="AS19" s="51">
        <v>2</v>
      </c>
      <c r="AT19" s="50">
        <v>1</v>
      </c>
      <c r="AU19" s="52">
        <v>1</v>
      </c>
      <c r="AV19" s="50">
        <v>2</v>
      </c>
      <c r="AW19" s="51">
        <v>1</v>
      </c>
      <c r="AX19" s="50">
        <v>7</v>
      </c>
      <c r="AY19" s="53">
        <v>0</v>
      </c>
      <c r="AZ19" s="209"/>
      <c r="BA19" s="212"/>
      <c r="BB19" s="215"/>
      <c r="BC19" s="218"/>
      <c r="BD19" s="196"/>
      <c r="BE19" s="196"/>
      <c r="BF19" s="196"/>
      <c r="BG19" s="199"/>
      <c r="BI19" s="202"/>
      <c r="BJ19" s="204"/>
      <c r="BK19" s="187"/>
      <c r="BL19" s="187"/>
      <c r="BM19" s="189"/>
      <c r="BN19" s="191"/>
    </row>
    <row r="20" spans="2:66" ht="13.2">
      <c r="B20" s="168"/>
      <c r="C20" s="169"/>
      <c r="D20" s="169"/>
      <c r="E20" s="169"/>
      <c r="F20" s="169"/>
      <c r="G20" s="170"/>
      <c r="H20" s="176"/>
      <c r="I20" s="177"/>
      <c r="J20" s="156" t="str">
        <f>IF(ISBLANK(J22),"",IF(J22=K22,"△",IF(J22&lt;K22,"●","○")))</f>
        <v>△</v>
      </c>
      <c r="K20" s="157"/>
      <c r="L20" s="156" t="str">
        <f>IF(ISBLANK(L22),"",IF(L22=M22,"△",IF(L22&lt;M22,"●","○")))</f>
        <v>△</v>
      </c>
      <c r="M20" s="184"/>
      <c r="N20" s="156" t="str">
        <f>IF(ISBLANK(N22),"",IF(N22=O22,"△",IF(N22&lt;O22,"●","○")))</f>
        <v>●</v>
      </c>
      <c r="O20" s="157"/>
      <c r="P20" s="156" t="str">
        <f>IF(ISBLANK(P22),"",IF(P22=Q22,"△",IF(P22&lt;Q22,"●","○")))</f>
        <v>△</v>
      </c>
      <c r="Q20" s="158"/>
      <c r="R20" s="209"/>
      <c r="S20" s="212"/>
      <c r="T20" s="215"/>
      <c r="U20" s="218"/>
      <c r="V20" s="196"/>
      <c r="W20" s="196"/>
      <c r="X20" s="223"/>
      <c r="Y20" s="199"/>
      <c r="AA20" s="231"/>
      <c r="AB20" s="232"/>
      <c r="AC20" s="220"/>
      <c r="AD20" s="220"/>
      <c r="AE20" s="182"/>
      <c r="AF20" s="183"/>
      <c r="AJ20" s="168"/>
      <c r="AK20" s="169"/>
      <c r="AL20" s="169"/>
      <c r="AM20" s="169"/>
      <c r="AN20" s="169"/>
      <c r="AO20" s="170"/>
      <c r="AP20" s="176"/>
      <c r="AQ20" s="177"/>
      <c r="AR20" s="156" t="str">
        <f>IF(ISBLANK(AR22),"",IF(AR22=AS22,"△",IF(AR22&lt;AS22,"●","○")))</f>
        <v>○</v>
      </c>
      <c r="AS20" s="184"/>
      <c r="AT20" s="156" t="str">
        <f>IF(ISBLANK(AT22),"",IF(AT22=AU22,"△",IF(AT22&lt;AU22,"●","○")))</f>
        <v>○</v>
      </c>
      <c r="AU20" s="184"/>
      <c r="AV20" s="156" t="str">
        <f>IF(ISBLANK(AV22),"",IF(AV22=AW22,"△",IF(AV22&lt;AW22,"●","○")))</f>
        <v>○</v>
      </c>
      <c r="AW20" s="157"/>
      <c r="AX20" s="156" t="str">
        <f>IF(ISBLANK(AX22),"",IF(AX22=AY22,"△",IF(AX22&lt;AY22,"●","○")))</f>
        <v>○</v>
      </c>
      <c r="AY20" s="158"/>
      <c r="AZ20" s="209"/>
      <c r="BA20" s="212"/>
      <c r="BB20" s="215"/>
      <c r="BC20" s="218"/>
      <c r="BD20" s="196"/>
      <c r="BE20" s="196"/>
      <c r="BF20" s="196"/>
      <c r="BG20" s="199"/>
      <c r="BI20" s="202"/>
      <c r="BJ20" s="205"/>
      <c r="BK20" s="220"/>
      <c r="BL20" s="220"/>
      <c r="BM20" s="189"/>
      <c r="BN20" s="221"/>
    </row>
    <row r="21" spans="2:66" ht="10.95" hidden="1" customHeight="1">
      <c r="B21" s="168"/>
      <c r="C21" s="169"/>
      <c r="D21" s="169"/>
      <c r="E21" s="169"/>
      <c r="F21" s="169"/>
      <c r="G21" s="170"/>
      <c r="H21" s="176"/>
      <c r="I21" s="177"/>
      <c r="J21" s="153">
        <f>SUMIF($X$6:$X$8,J20,$Y$6:$Y$8)</f>
        <v>1</v>
      </c>
      <c r="K21" s="154"/>
      <c r="L21" s="153">
        <f>SUMIF($X$6:$X$8,L20,$Y$6:$Y$8)</f>
        <v>1</v>
      </c>
      <c r="M21" s="192"/>
      <c r="N21" s="153">
        <f>SUMIF($X$6:$X$8,N20,$Y$6:$Y$8)</f>
        <v>0</v>
      </c>
      <c r="O21" s="154"/>
      <c r="P21" s="153">
        <f>SUMIF($X$6:$X$8,P20,$Y$6:$Y$8)</f>
        <v>1</v>
      </c>
      <c r="Q21" s="155"/>
      <c r="R21" s="209"/>
      <c r="S21" s="212"/>
      <c r="T21" s="215"/>
      <c r="U21" s="218"/>
      <c r="V21" s="196"/>
      <c r="W21" s="196"/>
      <c r="X21" s="223"/>
      <c r="Y21" s="199"/>
      <c r="AA21" s="226"/>
      <c r="AB21" s="229"/>
      <c r="AC21" s="186"/>
      <c r="AD21" s="186"/>
      <c r="AE21" s="160"/>
      <c r="AF21" s="163"/>
      <c r="AJ21" s="168"/>
      <c r="AK21" s="169"/>
      <c r="AL21" s="169"/>
      <c r="AM21" s="169"/>
      <c r="AN21" s="169"/>
      <c r="AO21" s="170"/>
      <c r="AP21" s="176"/>
      <c r="AQ21" s="177"/>
      <c r="AR21" s="193">
        <f>SUMIF($X$6:$X$8,AR20,$Y$6:$Y$8)</f>
        <v>3</v>
      </c>
      <c r="AS21" s="194"/>
      <c r="AT21" s="193">
        <f>SUMIF($X$6:$X$8,AT20,$Y$6:$Y$8)</f>
        <v>3</v>
      </c>
      <c r="AU21" s="194"/>
      <c r="AV21" s="153">
        <f>SUMIF($X$6:$X$8,AV20,$Y$6:$Y$8)</f>
        <v>3</v>
      </c>
      <c r="AW21" s="154"/>
      <c r="AX21" s="153">
        <f>SUMIF($X$6:$X$8,AX20,$Y$6:$Y$8)</f>
        <v>3</v>
      </c>
      <c r="AY21" s="155"/>
      <c r="AZ21" s="209"/>
      <c r="BA21" s="212"/>
      <c r="BB21" s="215"/>
      <c r="BC21" s="218"/>
      <c r="BD21" s="196"/>
      <c r="BE21" s="196"/>
      <c r="BF21" s="196"/>
      <c r="BG21" s="199"/>
      <c r="BI21" s="202"/>
      <c r="BJ21" s="204"/>
      <c r="BK21" s="186"/>
      <c r="BL21" s="186"/>
      <c r="BM21" s="189"/>
      <c r="BN21" s="221"/>
    </row>
    <row r="22" spans="2:66" ht="16.2" customHeight="1" thickBot="1">
      <c r="B22" s="171"/>
      <c r="C22" s="172"/>
      <c r="D22" s="172"/>
      <c r="E22" s="172"/>
      <c r="F22" s="172"/>
      <c r="G22" s="173"/>
      <c r="H22" s="178"/>
      <c r="I22" s="179"/>
      <c r="J22" s="50">
        <v>0</v>
      </c>
      <c r="K22" s="51">
        <v>0</v>
      </c>
      <c r="L22" s="50">
        <v>2</v>
      </c>
      <c r="M22" s="52">
        <v>2</v>
      </c>
      <c r="N22" s="50">
        <v>1</v>
      </c>
      <c r="O22" s="51">
        <v>4</v>
      </c>
      <c r="P22" s="50">
        <v>0</v>
      </c>
      <c r="Q22" s="53">
        <v>0</v>
      </c>
      <c r="R22" s="210"/>
      <c r="S22" s="213"/>
      <c r="T22" s="216"/>
      <c r="U22" s="219"/>
      <c r="V22" s="197"/>
      <c r="W22" s="197"/>
      <c r="X22" s="224"/>
      <c r="Y22" s="200"/>
      <c r="AA22" s="227"/>
      <c r="AB22" s="230"/>
      <c r="AC22" s="187"/>
      <c r="AD22" s="187"/>
      <c r="AE22" s="161"/>
      <c r="AF22" s="164"/>
      <c r="AJ22" s="171"/>
      <c r="AK22" s="172"/>
      <c r="AL22" s="172"/>
      <c r="AM22" s="172"/>
      <c r="AN22" s="172"/>
      <c r="AO22" s="173"/>
      <c r="AP22" s="178"/>
      <c r="AQ22" s="179"/>
      <c r="AR22" s="50">
        <v>3</v>
      </c>
      <c r="AS22" s="51">
        <v>2</v>
      </c>
      <c r="AT22" s="50">
        <v>6</v>
      </c>
      <c r="AU22" s="52">
        <v>0</v>
      </c>
      <c r="AV22" s="50">
        <v>6</v>
      </c>
      <c r="AW22" s="51">
        <v>1</v>
      </c>
      <c r="AX22" s="50">
        <v>5</v>
      </c>
      <c r="AY22" s="53">
        <v>0</v>
      </c>
      <c r="AZ22" s="210"/>
      <c r="BA22" s="213"/>
      <c r="BB22" s="216"/>
      <c r="BC22" s="219"/>
      <c r="BD22" s="197"/>
      <c r="BE22" s="197"/>
      <c r="BF22" s="197"/>
      <c r="BG22" s="200"/>
      <c r="BI22" s="202"/>
      <c r="BJ22" s="204"/>
      <c r="BK22" s="187"/>
      <c r="BL22" s="187"/>
      <c r="BM22" s="189"/>
      <c r="BN22" s="221"/>
    </row>
    <row r="23" spans="2:66" ht="13.2">
      <c r="B23" s="233" t="s">
        <v>85</v>
      </c>
      <c r="C23" s="234"/>
      <c r="D23" s="234"/>
      <c r="E23" s="234"/>
      <c r="F23" s="234"/>
      <c r="G23" s="235"/>
      <c r="H23" s="236" t="str">
        <f>IF(ISBLANK(K19),"",IF(H25=I25,"△",IF(H25&lt;I25,"●","○")))</f>
        <v>○</v>
      </c>
      <c r="I23" s="184"/>
      <c r="J23" s="237"/>
      <c r="K23" s="238"/>
      <c r="L23" s="156" t="str">
        <f>IF(ISBLANK(L25),"",IF(L25=M25,"△",IF(L25&lt;M25,"●","○")))</f>
        <v>●</v>
      </c>
      <c r="M23" s="184"/>
      <c r="N23" s="156" t="str">
        <f>IF(ISBLANK(N25),"",IF(N25=O25,"△",IF(N25&lt;O25,"●","○")))</f>
        <v>●</v>
      </c>
      <c r="O23" s="157"/>
      <c r="P23" s="156" t="str">
        <f>IF(ISBLANK(P25),"",IF(P25=Q25,"△",IF(P25&lt;Q25,"●","○")))</f>
        <v>●</v>
      </c>
      <c r="Q23" s="158"/>
      <c r="R23" s="243">
        <f>COUNTIF(H23:Q28,$X$6)</f>
        <v>1</v>
      </c>
      <c r="S23" s="244">
        <f>COUNTIF(H23:Q28,$X$7)</f>
        <v>2</v>
      </c>
      <c r="T23" s="245">
        <f>COUNTIF(H23:Q28,$X$8)</f>
        <v>5</v>
      </c>
      <c r="U23" s="246">
        <f t="shared" ref="U23" si="0">SUM(H24:Q24)+SUM(H27:Q27)</f>
        <v>5</v>
      </c>
      <c r="V23" s="247">
        <f>SUM(H25,L25,N25,P25,H28,L28,N28,P28)</f>
        <v>7</v>
      </c>
      <c r="W23" s="247">
        <f>-SUM(I25,M25,O25,Q25,I28,M28,O28,Q28)</f>
        <v>-16</v>
      </c>
      <c r="X23" s="248">
        <f t="shared" ref="X23" si="1">+V23+W23</f>
        <v>-9</v>
      </c>
      <c r="Y23" s="199">
        <f>SUM(AF23)</f>
        <v>4</v>
      </c>
      <c r="AA23" s="202">
        <f>+U23*1000000</f>
        <v>5000000</v>
      </c>
      <c r="AB23" s="205">
        <f>SUM(X23)</f>
        <v>-9</v>
      </c>
      <c r="AC23" s="220">
        <f>V23/1000</f>
        <v>7.0000000000000001E-3</v>
      </c>
      <c r="AD23" s="220">
        <f>-W23/1000000</f>
        <v>1.5999999999999999E-5</v>
      </c>
      <c r="AE23" s="189">
        <f>SUM(AA23:AD25)</f>
        <v>4999991.0070160003</v>
      </c>
      <c r="AF23" s="221">
        <f>IF(AE23=0,"",RANK(AE23,$AE$17:$AE$46))</f>
        <v>4</v>
      </c>
      <c r="AJ23" s="233" t="s">
        <v>89</v>
      </c>
      <c r="AK23" s="234"/>
      <c r="AL23" s="234"/>
      <c r="AM23" s="234"/>
      <c r="AN23" s="234"/>
      <c r="AO23" s="235"/>
      <c r="AP23" s="236" t="str">
        <f>IF(ISBLANK(AS19),"",IF(AP25=AQ25,"△",IF(AP25&lt;AQ25,"●","○")))</f>
        <v>○</v>
      </c>
      <c r="AQ23" s="184"/>
      <c r="AR23" s="237"/>
      <c r="AS23" s="238"/>
      <c r="AT23" s="156" t="str">
        <f>IF(ISBLANK(AT25),"",IF(AT25=AU25,"△",IF(AT25&lt;AU25,"●","○")))</f>
        <v>○</v>
      </c>
      <c r="AU23" s="184"/>
      <c r="AV23" s="156" t="str">
        <f>IF(ISBLANK(AV25),"",IF(AV25=AW25,"△",IF(AV25&lt;AW25,"●","○")))</f>
        <v>○</v>
      </c>
      <c r="AW23" s="157"/>
      <c r="AX23" s="156" t="str">
        <f>IF(ISBLANK(AX25),"",IF(AX25=AY25,"△",IF(AX25&lt;AY25,"●","○")))</f>
        <v>○</v>
      </c>
      <c r="AY23" s="158"/>
      <c r="AZ23" s="243">
        <f>COUNTIF(AP23:AY28,$X$6)</f>
        <v>6</v>
      </c>
      <c r="BA23" s="244">
        <f>COUNTIF(AP23:AY28,$X$7)</f>
        <v>0</v>
      </c>
      <c r="BB23" s="245">
        <f>COUNTIF(AP23:AY28,$X$8)</f>
        <v>2</v>
      </c>
      <c r="BC23" s="246">
        <f t="shared" ref="BC23" si="2">SUM(AP24:AY24)+SUM(AP27:AY27)</f>
        <v>18</v>
      </c>
      <c r="BD23" s="247">
        <f>SUM(AP25,AT25,AV25,AX25,AP28,AT28,AV28,AX28)</f>
        <v>30</v>
      </c>
      <c r="BE23" s="247">
        <f>-SUM(AQ25,AU25,AW25,AY25,AQ28,AU28,AW28,AY28)</f>
        <v>-14</v>
      </c>
      <c r="BF23" s="248">
        <f t="shared" ref="BF23" si="3">+BD23+BE23</f>
        <v>16</v>
      </c>
      <c r="BG23" s="199">
        <f>SUM(BN23)</f>
        <v>2</v>
      </c>
      <c r="BI23" s="202">
        <f>+BC23*1000000</f>
        <v>18000000</v>
      </c>
      <c r="BJ23" s="205">
        <f>SUM(BF23)</f>
        <v>16</v>
      </c>
      <c r="BK23" s="220">
        <f>BD23/1000</f>
        <v>0.03</v>
      </c>
      <c r="BL23" s="220">
        <f>-BE23/1000000</f>
        <v>1.4E-5</v>
      </c>
      <c r="BM23" s="189">
        <f>SUM(BI23:BL25)</f>
        <v>18000016.030014001</v>
      </c>
      <c r="BN23" s="190">
        <f t="shared" ref="BN23" si="4">IF(BM23=0,"",RANK(BM23,$BM$17:$BM$46))</f>
        <v>2</v>
      </c>
    </row>
    <row r="24" spans="2:66" ht="10.95" hidden="1" customHeight="1">
      <c r="B24" s="168"/>
      <c r="C24" s="169"/>
      <c r="D24" s="169"/>
      <c r="E24" s="169"/>
      <c r="F24" s="169"/>
      <c r="G24" s="170"/>
      <c r="H24" s="249">
        <f>SUMIF($X$6:$X$8,H23,$Y$6:$Y$8)</f>
        <v>3</v>
      </c>
      <c r="I24" s="192"/>
      <c r="J24" s="239"/>
      <c r="K24" s="240"/>
      <c r="L24" s="153">
        <f>SUMIF($X$6:$X$8,L23,$Y$6:$Y$8)</f>
        <v>0</v>
      </c>
      <c r="M24" s="192"/>
      <c r="N24" s="153">
        <f>SUMIF($X$6:$X$8,N23,$Y$6:$Y$8)</f>
        <v>0</v>
      </c>
      <c r="O24" s="154"/>
      <c r="P24" s="153">
        <f>SUMIF($X$6:$X$8,P23,$Y$6:$Y$8)</f>
        <v>0</v>
      </c>
      <c r="Q24" s="155"/>
      <c r="R24" s="209"/>
      <c r="S24" s="212"/>
      <c r="T24" s="215"/>
      <c r="U24" s="218"/>
      <c r="V24" s="196"/>
      <c r="W24" s="196"/>
      <c r="X24" s="223"/>
      <c r="Y24" s="199"/>
      <c r="AA24" s="202"/>
      <c r="AB24" s="204"/>
      <c r="AC24" s="186"/>
      <c r="AD24" s="186"/>
      <c r="AE24" s="189"/>
      <c r="AF24" s="221"/>
      <c r="AJ24" s="168"/>
      <c r="AK24" s="169"/>
      <c r="AL24" s="169"/>
      <c r="AM24" s="169"/>
      <c r="AN24" s="169"/>
      <c r="AO24" s="170"/>
      <c r="AP24" s="249">
        <f>SUMIF($X$6:$X$8,AP23,$Y$6:$Y$8)</f>
        <v>3</v>
      </c>
      <c r="AQ24" s="192"/>
      <c r="AR24" s="239"/>
      <c r="AS24" s="240"/>
      <c r="AT24" s="153">
        <f>SUMIF($X$6:$X$8,AT23,$Y$6:$Y$8)</f>
        <v>3</v>
      </c>
      <c r="AU24" s="192"/>
      <c r="AV24" s="153">
        <f>SUMIF($X$6:$X$8,AV23,$Y$6:$Y$8)</f>
        <v>3</v>
      </c>
      <c r="AW24" s="154"/>
      <c r="AX24" s="153">
        <f>SUMIF($X$6:$X$8,AX23,$Y$6:$Y$8)</f>
        <v>3</v>
      </c>
      <c r="AY24" s="155"/>
      <c r="AZ24" s="209"/>
      <c r="BA24" s="212"/>
      <c r="BB24" s="215"/>
      <c r="BC24" s="218"/>
      <c r="BD24" s="196"/>
      <c r="BE24" s="196"/>
      <c r="BF24" s="223"/>
      <c r="BG24" s="199"/>
      <c r="BI24" s="202"/>
      <c r="BJ24" s="204"/>
      <c r="BK24" s="186"/>
      <c r="BL24" s="186"/>
      <c r="BM24" s="189"/>
      <c r="BN24" s="191"/>
    </row>
    <row r="25" spans="2:66" ht="16.2" customHeight="1">
      <c r="B25" s="168"/>
      <c r="C25" s="169"/>
      <c r="D25" s="169"/>
      <c r="E25" s="169"/>
      <c r="F25" s="169"/>
      <c r="G25" s="170"/>
      <c r="H25" s="54">
        <f>IF(ISBLANK(K19),"",SUM(K19))</f>
        <v>2</v>
      </c>
      <c r="I25" s="55">
        <f>IF(ISBLANK(J19),"",SUM(J19))</f>
        <v>0</v>
      </c>
      <c r="J25" s="239"/>
      <c r="K25" s="240"/>
      <c r="L25" s="50">
        <v>1</v>
      </c>
      <c r="M25" s="52">
        <v>4</v>
      </c>
      <c r="N25" s="50">
        <v>0</v>
      </c>
      <c r="O25" s="51">
        <v>4</v>
      </c>
      <c r="P25" s="50">
        <v>2</v>
      </c>
      <c r="Q25" s="53">
        <v>3</v>
      </c>
      <c r="R25" s="209"/>
      <c r="S25" s="212"/>
      <c r="T25" s="215"/>
      <c r="U25" s="218"/>
      <c r="V25" s="196"/>
      <c r="W25" s="196"/>
      <c r="X25" s="223"/>
      <c r="Y25" s="199"/>
      <c r="AA25" s="202"/>
      <c r="AB25" s="204"/>
      <c r="AC25" s="187"/>
      <c r="AD25" s="187"/>
      <c r="AE25" s="189"/>
      <c r="AF25" s="221"/>
      <c r="AJ25" s="168"/>
      <c r="AK25" s="169"/>
      <c r="AL25" s="169"/>
      <c r="AM25" s="169"/>
      <c r="AN25" s="169"/>
      <c r="AO25" s="170"/>
      <c r="AP25" s="54">
        <f>IF(ISBLANK(AS19),"",SUM(AS19))</f>
        <v>2</v>
      </c>
      <c r="AQ25" s="55">
        <f>IF(ISBLANK(AR19),"",SUM(AR19))</f>
        <v>1</v>
      </c>
      <c r="AR25" s="239"/>
      <c r="AS25" s="240"/>
      <c r="AT25" s="50">
        <v>3</v>
      </c>
      <c r="AU25" s="52">
        <v>2</v>
      </c>
      <c r="AV25" s="50">
        <v>7</v>
      </c>
      <c r="AW25" s="51">
        <v>4</v>
      </c>
      <c r="AX25" s="50">
        <v>5</v>
      </c>
      <c r="AY25" s="53">
        <v>1</v>
      </c>
      <c r="AZ25" s="209"/>
      <c r="BA25" s="212"/>
      <c r="BB25" s="215"/>
      <c r="BC25" s="218"/>
      <c r="BD25" s="196"/>
      <c r="BE25" s="196"/>
      <c r="BF25" s="223"/>
      <c r="BG25" s="199"/>
      <c r="BI25" s="202"/>
      <c r="BJ25" s="204"/>
      <c r="BK25" s="187"/>
      <c r="BL25" s="187"/>
      <c r="BM25" s="189"/>
      <c r="BN25" s="191"/>
    </row>
    <row r="26" spans="2:66" ht="15" customHeight="1">
      <c r="B26" s="168"/>
      <c r="C26" s="169"/>
      <c r="D26" s="169"/>
      <c r="E26" s="169"/>
      <c r="F26" s="169"/>
      <c r="G26" s="170"/>
      <c r="H26" s="236" t="str">
        <f>IF(ISBLANK(K22),"",IF(H28=I28,"△",IF(H28&lt;I28,"●","○")))</f>
        <v>△</v>
      </c>
      <c r="I26" s="184"/>
      <c r="J26" s="239"/>
      <c r="K26" s="240"/>
      <c r="L26" s="156" t="str">
        <f>IF(ISBLANK(L28),"",IF(L28=M28,"△",IF(L28&lt;M28,"●","○")))</f>
        <v>●</v>
      </c>
      <c r="M26" s="184"/>
      <c r="N26" s="156" t="str">
        <f>IF(ISBLANK(N28),"",IF(N28=O28,"△",IF(N28&lt;O28,"●","○")))</f>
        <v>●</v>
      </c>
      <c r="O26" s="157"/>
      <c r="P26" s="156" t="str">
        <f>IF(ISBLANK(P28),"",IF(P28=Q28,"△",IF(P28&lt;Q28,"●","○")))</f>
        <v>△</v>
      </c>
      <c r="Q26" s="158"/>
      <c r="R26" s="209"/>
      <c r="S26" s="212"/>
      <c r="T26" s="215"/>
      <c r="U26" s="218"/>
      <c r="V26" s="196"/>
      <c r="W26" s="196"/>
      <c r="X26" s="223"/>
      <c r="Y26" s="199"/>
      <c r="AA26" s="202"/>
      <c r="AB26" s="205"/>
      <c r="AC26" s="220"/>
      <c r="AD26" s="220"/>
      <c r="AE26" s="189"/>
      <c r="AF26" s="221"/>
      <c r="AJ26" s="168"/>
      <c r="AK26" s="169"/>
      <c r="AL26" s="169"/>
      <c r="AM26" s="169"/>
      <c r="AN26" s="169"/>
      <c r="AO26" s="170"/>
      <c r="AP26" s="236" t="str">
        <f>IF(ISBLANK(AS22),"",IF(AP28=AQ28,"△",IF(AP28&lt;AQ28,"●","○")))</f>
        <v>●</v>
      </c>
      <c r="AQ26" s="184"/>
      <c r="AR26" s="239"/>
      <c r="AS26" s="240"/>
      <c r="AT26" s="156" t="str">
        <f>IF(ISBLANK(AT28),"",IF(AT28=AU28,"△",IF(AT28&lt;AU28,"●","○")))</f>
        <v>○</v>
      </c>
      <c r="AU26" s="184"/>
      <c r="AV26" s="156" t="str">
        <f>IF(ISBLANK(AV28),"",IF(AV28=AW28,"△",IF(AV28&lt;AW28,"●","○")))</f>
        <v>●</v>
      </c>
      <c r="AW26" s="157"/>
      <c r="AX26" s="156" t="str">
        <f>IF(ISBLANK(AX28),"",IF(AX28=AY28,"△",IF(AX28&lt;AY28,"●","○")))</f>
        <v>○</v>
      </c>
      <c r="AY26" s="158"/>
      <c r="AZ26" s="209"/>
      <c r="BA26" s="212"/>
      <c r="BB26" s="215"/>
      <c r="BC26" s="218"/>
      <c r="BD26" s="196"/>
      <c r="BE26" s="196"/>
      <c r="BF26" s="223"/>
      <c r="BG26" s="199"/>
      <c r="BI26" s="202"/>
      <c r="BJ26" s="205"/>
      <c r="BK26" s="220"/>
      <c r="BL26" s="220"/>
      <c r="BM26" s="189"/>
      <c r="BN26" s="221"/>
    </row>
    <row r="27" spans="2:66" ht="10.95" hidden="1" customHeight="1">
      <c r="B27" s="168"/>
      <c r="C27" s="169"/>
      <c r="D27" s="169"/>
      <c r="E27" s="169"/>
      <c r="F27" s="169"/>
      <c r="G27" s="170"/>
      <c r="H27" s="249">
        <f>SUMIF($X$6:$X$8,H26,$Y$6:$Y$8)</f>
        <v>1</v>
      </c>
      <c r="I27" s="192"/>
      <c r="J27" s="239"/>
      <c r="K27" s="240"/>
      <c r="L27" s="153">
        <f>SUMIF($X$6:$X$8,L26,$Y$6:$Y$8)</f>
        <v>0</v>
      </c>
      <c r="M27" s="192"/>
      <c r="N27" s="153">
        <f>SUMIF($X$6:$X$8,N26,$Y$6:$Y$8)</f>
        <v>0</v>
      </c>
      <c r="O27" s="154"/>
      <c r="P27" s="153">
        <f>SUMIF($X$6:$X$8,P26,$Y$6:$Y$8)</f>
        <v>1</v>
      </c>
      <c r="Q27" s="155"/>
      <c r="R27" s="209"/>
      <c r="S27" s="212"/>
      <c r="T27" s="215"/>
      <c r="U27" s="218"/>
      <c r="V27" s="196"/>
      <c r="W27" s="196"/>
      <c r="X27" s="223"/>
      <c r="Y27" s="199"/>
      <c r="AA27" s="202"/>
      <c r="AB27" s="204"/>
      <c r="AC27" s="186"/>
      <c r="AD27" s="186"/>
      <c r="AE27" s="189"/>
      <c r="AF27" s="221"/>
      <c r="AJ27" s="168"/>
      <c r="AK27" s="169"/>
      <c r="AL27" s="169"/>
      <c r="AM27" s="169"/>
      <c r="AN27" s="169"/>
      <c r="AO27" s="170"/>
      <c r="AP27" s="249">
        <f>SUMIF($X$6:$X$8,AP26,$Y$6:$Y$8)</f>
        <v>0</v>
      </c>
      <c r="AQ27" s="192"/>
      <c r="AR27" s="239"/>
      <c r="AS27" s="240"/>
      <c r="AT27" s="153">
        <f>SUMIF($X$6:$X$8,AT26,$Y$6:$Y$8)</f>
        <v>3</v>
      </c>
      <c r="AU27" s="192"/>
      <c r="AV27" s="153">
        <f>SUMIF($X$6:$X$8,AV26,$Y$6:$Y$8)</f>
        <v>0</v>
      </c>
      <c r="AW27" s="154"/>
      <c r="AX27" s="153">
        <f>SUMIF($X$6:$X$8,AX26,$Y$6:$Y$8)</f>
        <v>3</v>
      </c>
      <c r="AY27" s="155"/>
      <c r="AZ27" s="209"/>
      <c r="BA27" s="212"/>
      <c r="BB27" s="215"/>
      <c r="BC27" s="218"/>
      <c r="BD27" s="196"/>
      <c r="BE27" s="196"/>
      <c r="BF27" s="223"/>
      <c r="BG27" s="199"/>
      <c r="BI27" s="202"/>
      <c r="BJ27" s="204"/>
      <c r="BK27" s="186"/>
      <c r="BL27" s="186"/>
      <c r="BM27" s="189"/>
      <c r="BN27" s="221"/>
    </row>
    <row r="28" spans="2:66" ht="16.2" customHeight="1" thickBot="1">
      <c r="B28" s="171"/>
      <c r="C28" s="172"/>
      <c r="D28" s="172"/>
      <c r="E28" s="172"/>
      <c r="F28" s="172"/>
      <c r="G28" s="173"/>
      <c r="H28" s="54">
        <f>IF(ISBLANK(K22),"",SUM(K22))</f>
        <v>0</v>
      </c>
      <c r="I28" s="55">
        <f>IF(ISBLANK(J22),"",SUM(J22))</f>
        <v>0</v>
      </c>
      <c r="J28" s="241"/>
      <c r="K28" s="242"/>
      <c r="L28" s="50">
        <v>1</v>
      </c>
      <c r="M28" s="52">
        <v>2</v>
      </c>
      <c r="N28" s="50">
        <v>1</v>
      </c>
      <c r="O28" s="51">
        <v>3</v>
      </c>
      <c r="P28" s="50">
        <v>0</v>
      </c>
      <c r="Q28" s="53">
        <v>0</v>
      </c>
      <c r="R28" s="210"/>
      <c r="S28" s="213"/>
      <c r="T28" s="216"/>
      <c r="U28" s="219"/>
      <c r="V28" s="197"/>
      <c r="W28" s="197"/>
      <c r="X28" s="224"/>
      <c r="Y28" s="200"/>
      <c r="AA28" s="202"/>
      <c r="AB28" s="204"/>
      <c r="AC28" s="187"/>
      <c r="AD28" s="187"/>
      <c r="AE28" s="189"/>
      <c r="AF28" s="221"/>
      <c r="AJ28" s="171"/>
      <c r="AK28" s="172"/>
      <c r="AL28" s="172"/>
      <c r="AM28" s="172"/>
      <c r="AN28" s="172"/>
      <c r="AO28" s="173"/>
      <c r="AP28" s="54">
        <f>IF(ISBLANK(AS22),"",SUM(AS22))</f>
        <v>2</v>
      </c>
      <c r="AQ28" s="55">
        <f>IF(ISBLANK(AR22),"",SUM(AR22))</f>
        <v>3</v>
      </c>
      <c r="AR28" s="241"/>
      <c r="AS28" s="242"/>
      <c r="AT28" s="50">
        <v>8</v>
      </c>
      <c r="AU28" s="52">
        <v>1</v>
      </c>
      <c r="AV28" s="50">
        <v>1</v>
      </c>
      <c r="AW28" s="51">
        <v>2</v>
      </c>
      <c r="AX28" s="50">
        <v>2</v>
      </c>
      <c r="AY28" s="53">
        <v>0</v>
      </c>
      <c r="AZ28" s="210"/>
      <c r="BA28" s="213"/>
      <c r="BB28" s="216"/>
      <c r="BC28" s="219"/>
      <c r="BD28" s="197"/>
      <c r="BE28" s="197"/>
      <c r="BF28" s="224"/>
      <c r="BG28" s="200"/>
      <c r="BI28" s="202"/>
      <c r="BJ28" s="204"/>
      <c r="BK28" s="187"/>
      <c r="BL28" s="187"/>
      <c r="BM28" s="189"/>
      <c r="BN28" s="221"/>
    </row>
    <row r="29" spans="2:66" ht="15" customHeight="1">
      <c r="B29" s="233" t="s">
        <v>83</v>
      </c>
      <c r="C29" s="234"/>
      <c r="D29" s="234"/>
      <c r="E29" s="234"/>
      <c r="F29" s="234"/>
      <c r="G29" s="235"/>
      <c r="H29" s="250" t="str">
        <f>IF(ISBLANK(M19),"",IF(H31=I31,"△",IF(H31&lt;I31,"●","○")))</f>
        <v>○</v>
      </c>
      <c r="I29" s="251"/>
      <c r="J29" s="252" t="str">
        <f>IF(ISBLANK(M25),"",IF(J31=K31,"△",IF(J31&lt;K31,"●","○")))</f>
        <v>○</v>
      </c>
      <c r="K29" s="250"/>
      <c r="L29" s="239"/>
      <c r="M29" s="177"/>
      <c r="N29" s="252" t="str">
        <f>IF(ISBLANK(N31),"",IF(N31=O31,"△",IF(N31&lt;O31,"●","○")))</f>
        <v>●</v>
      </c>
      <c r="O29" s="250"/>
      <c r="P29" s="252" t="str">
        <f>IF(ISBLANK(P31),"",IF(P31=Q31,"△",IF(P31&lt;Q31,"●","○")))</f>
        <v>●</v>
      </c>
      <c r="Q29" s="254"/>
      <c r="R29" s="243">
        <f>COUNTIF(H29:Q34,$X$6)</f>
        <v>3</v>
      </c>
      <c r="S29" s="244">
        <f>COUNTIF(H29:Q34,$X$7)</f>
        <v>3</v>
      </c>
      <c r="T29" s="245">
        <f>COUNTIF(H29:Q34,$X$8)</f>
        <v>2</v>
      </c>
      <c r="U29" s="246">
        <f t="shared" ref="U29" si="5">SUM(H30:Q30)+SUM(H33:Q33)</f>
        <v>12</v>
      </c>
      <c r="V29" s="247">
        <f>SUM(H31,J31,N31,P31,H34,J34,N34,P34)</f>
        <v>14</v>
      </c>
      <c r="W29" s="247">
        <f>-SUM(K31,I31,O31,Q31,K34,I34,O34,Q34)</f>
        <v>-8</v>
      </c>
      <c r="X29" s="248">
        <f t="shared" ref="X29" si="6">+V29+W29</f>
        <v>6</v>
      </c>
      <c r="Y29" s="253">
        <f>SUM(AF29)</f>
        <v>2</v>
      </c>
      <c r="AA29" s="202">
        <f>+U29*1000000</f>
        <v>12000000</v>
      </c>
      <c r="AB29" s="205">
        <f>SUM(X29)</f>
        <v>6</v>
      </c>
      <c r="AC29" s="220">
        <f>V29/1000</f>
        <v>1.4E-2</v>
      </c>
      <c r="AD29" s="220">
        <f>-W29/1000000</f>
        <v>7.9999999999999996E-6</v>
      </c>
      <c r="AE29" s="189">
        <f>SUM(AA29:AD31)</f>
        <v>12000006.014008</v>
      </c>
      <c r="AF29" s="221">
        <f>IF(AE29=0,"",RANK(AE29,$AE$17:$AE$46))</f>
        <v>2</v>
      </c>
      <c r="AJ29" s="233" t="s">
        <v>90</v>
      </c>
      <c r="AK29" s="234"/>
      <c r="AL29" s="234"/>
      <c r="AM29" s="234"/>
      <c r="AN29" s="234"/>
      <c r="AO29" s="235"/>
      <c r="AP29" s="250" t="str">
        <f>IF(ISBLANK(AU19),"",IF(AP31=AQ31,"△",IF(AP31&lt;AQ31,"●","○")))</f>
        <v>△</v>
      </c>
      <c r="AQ29" s="251"/>
      <c r="AR29" s="252" t="str">
        <f>IF(ISBLANK(AU25),"",IF(AR31=AS31,"△",IF(AR31&lt;AS31,"●","○")))</f>
        <v>●</v>
      </c>
      <c r="AS29" s="250"/>
      <c r="AT29" s="239"/>
      <c r="AU29" s="177"/>
      <c r="AV29" s="252" t="str">
        <f>IF(ISBLANK(AV31),"",IF(AV31=AW31,"△",IF(AV31&lt;AW31,"●","○")))</f>
        <v>○</v>
      </c>
      <c r="AW29" s="250"/>
      <c r="AX29" s="252" t="str">
        <f>IF(ISBLANK(AX31),"",IF(AX31=AY31,"△",IF(AX31&lt;AY31,"●","○")))</f>
        <v>○</v>
      </c>
      <c r="AY29" s="254"/>
      <c r="AZ29" s="243">
        <f>COUNTIF(AP29:AY34,$X$6)</f>
        <v>3</v>
      </c>
      <c r="BA29" s="244">
        <f>COUNTIF(AP29:AY34,$X$7)</f>
        <v>1</v>
      </c>
      <c r="BB29" s="245">
        <f>COUNTIF(AP29:AY34,$X$8)</f>
        <v>4</v>
      </c>
      <c r="BC29" s="246">
        <f t="shared" ref="BC29" si="7">SUM(AP30:AY30)+SUM(AP33:AY33)</f>
        <v>10</v>
      </c>
      <c r="BD29" s="247">
        <f>SUM(AP31,AR31,AV31,AX31,AP34,AR34,AV34,AX34)</f>
        <v>18</v>
      </c>
      <c r="BE29" s="247">
        <f>-SUM(AS31,AQ31,AW31,AY31,AS34,AQ34,AW34,AY34)</f>
        <v>-29</v>
      </c>
      <c r="BF29" s="248">
        <f t="shared" ref="BF29" si="8">+BD29+BE29</f>
        <v>-11</v>
      </c>
      <c r="BG29" s="253">
        <f>SUM(BN29)</f>
        <v>4</v>
      </c>
      <c r="BI29" s="202">
        <f>+BC29*1000000</f>
        <v>10000000</v>
      </c>
      <c r="BJ29" s="205">
        <f>SUM(BF29)</f>
        <v>-11</v>
      </c>
      <c r="BK29" s="220">
        <f>BD29/1000</f>
        <v>1.7999999999999999E-2</v>
      </c>
      <c r="BL29" s="220">
        <f>-BE29/1000000</f>
        <v>2.9E-5</v>
      </c>
      <c r="BM29" s="189">
        <f>SUM(BI29:BL31)</f>
        <v>9999989.0180289987</v>
      </c>
      <c r="BN29" s="190">
        <f t="shared" ref="BN29" si="9">IF(BM29=0,"",RANK(BM29,$BM$17:$BM$46))</f>
        <v>4</v>
      </c>
    </row>
    <row r="30" spans="2:66" ht="10.95" hidden="1" customHeight="1">
      <c r="B30" s="168"/>
      <c r="C30" s="169"/>
      <c r="D30" s="169"/>
      <c r="E30" s="169"/>
      <c r="F30" s="169"/>
      <c r="G30" s="170"/>
      <c r="H30" s="154">
        <f>SUMIF($X$6:$X$8,H29,$Y$6:$Y$8)</f>
        <v>3</v>
      </c>
      <c r="I30" s="192"/>
      <c r="J30" s="153">
        <f>SUMIF($X$6:$X$8,J29,$Y$6:$Y$8)</f>
        <v>3</v>
      </c>
      <c r="K30" s="154"/>
      <c r="L30" s="239"/>
      <c r="M30" s="177"/>
      <c r="N30" s="153">
        <f>SUMIF($X$6:$X$8,N29,$Y$6:$Y$8)</f>
        <v>0</v>
      </c>
      <c r="O30" s="154"/>
      <c r="P30" s="153">
        <f>SUMIF($X$6:$X$8,P29,$Y$6:$Y$8)</f>
        <v>0</v>
      </c>
      <c r="Q30" s="155"/>
      <c r="R30" s="209"/>
      <c r="S30" s="212"/>
      <c r="T30" s="215"/>
      <c r="U30" s="218"/>
      <c r="V30" s="196"/>
      <c r="W30" s="196"/>
      <c r="X30" s="223"/>
      <c r="Y30" s="199"/>
      <c r="AA30" s="202"/>
      <c r="AB30" s="204"/>
      <c r="AC30" s="186"/>
      <c r="AD30" s="186"/>
      <c r="AE30" s="189"/>
      <c r="AF30" s="221"/>
      <c r="AJ30" s="168"/>
      <c r="AK30" s="169"/>
      <c r="AL30" s="169"/>
      <c r="AM30" s="169"/>
      <c r="AN30" s="169"/>
      <c r="AO30" s="170"/>
      <c r="AP30" s="154">
        <f>SUMIF($X$6:$X$8,AP29,$Y$6:$Y$8)</f>
        <v>1</v>
      </c>
      <c r="AQ30" s="192"/>
      <c r="AR30" s="153">
        <f>SUMIF($X$6:$X$8,AR29,$Y$6:$Y$8)</f>
        <v>0</v>
      </c>
      <c r="AS30" s="154"/>
      <c r="AT30" s="239"/>
      <c r="AU30" s="177"/>
      <c r="AV30" s="153">
        <f>SUMIF($X$6:$X$8,AV29,$Y$6:$Y$8)</f>
        <v>3</v>
      </c>
      <c r="AW30" s="154"/>
      <c r="AX30" s="153">
        <f>SUMIF($X$6:$X$8,AX29,$Y$6:$Y$8)</f>
        <v>3</v>
      </c>
      <c r="AY30" s="155"/>
      <c r="AZ30" s="209"/>
      <c r="BA30" s="212"/>
      <c r="BB30" s="215"/>
      <c r="BC30" s="218"/>
      <c r="BD30" s="196"/>
      <c r="BE30" s="196"/>
      <c r="BF30" s="223"/>
      <c r="BG30" s="199"/>
      <c r="BI30" s="202"/>
      <c r="BJ30" s="204"/>
      <c r="BK30" s="186"/>
      <c r="BL30" s="186"/>
      <c r="BM30" s="189"/>
      <c r="BN30" s="191"/>
    </row>
    <row r="31" spans="2:66" ht="16.2" customHeight="1">
      <c r="B31" s="168"/>
      <c r="C31" s="169"/>
      <c r="D31" s="169"/>
      <c r="E31" s="169"/>
      <c r="F31" s="169"/>
      <c r="G31" s="170"/>
      <c r="H31" s="56">
        <f>IF(ISBLANK(M19),"",SUM(M19))</f>
        <v>4</v>
      </c>
      <c r="I31" s="55">
        <f>IF(ISBLANK(L19),"",SUM(L19))</f>
        <v>0</v>
      </c>
      <c r="J31" s="57">
        <f>IF(ISBLANK(M25),"",SUM(M25))</f>
        <v>4</v>
      </c>
      <c r="K31" s="58">
        <f>IF(ISBLANK(L25),"",SUM(L25))</f>
        <v>1</v>
      </c>
      <c r="L31" s="239"/>
      <c r="M31" s="177"/>
      <c r="N31" s="50">
        <v>0</v>
      </c>
      <c r="O31" s="51">
        <v>1</v>
      </c>
      <c r="P31" s="50">
        <v>0</v>
      </c>
      <c r="Q31" s="53">
        <v>1</v>
      </c>
      <c r="R31" s="209"/>
      <c r="S31" s="212"/>
      <c r="T31" s="215"/>
      <c r="U31" s="218"/>
      <c r="V31" s="196"/>
      <c r="W31" s="196"/>
      <c r="X31" s="223"/>
      <c r="Y31" s="199"/>
      <c r="AA31" s="202"/>
      <c r="AB31" s="204"/>
      <c r="AC31" s="187"/>
      <c r="AD31" s="187"/>
      <c r="AE31" s="189"/>
      <c r="AF31" s="221"/>
      <c r="AJ31" s="168"/>
      <c r="AK31" s="169"/>
      <c r="AL31" s="169"/>
      <c r="AM31" s="169"/>
      <c r="AN31" s="169"/>
      <c r="AO31" s="170"/>
      <c r="AP31" s="56">
        <f>IF(ISBLANK(AU19),"",SUM(AU19))</f>
        <v>1</v>
      </c>
      <c r="AQ31" s="55">
        <f>IF(ISBLANK(AT19),"",SUM(AT19))</f>
        <v>1</v>
      </c>
      <c r="AR31" s="57">
        <f>IF(ISBLANK(AU25),"",SUM(AU25))</f>
        <v>2</v>
      </c>
      <c r="AS31" s="58">
        <f>IF(ISBLANK(AT25),"",SUM(AT25))</f>
        <v>3</v>
      </c>
      <c r="AT31" s="239"/>
      <c r="AU31" s="177"/>
      <c r="AV31" s="50">
        <v>2</v>
      </c>
      <c r="AW31" s="51">
        <v>1</v>
      </c>
      <c r="AX31" s="50">
        <v>4</v>
      </c>
      <c r="AY31" s="53">
        <v>1</v>
      </c>
      <c r="AZ31" s="209"/>
      <c r="BA31" s="212"/>
      <c r="BB31" s="215"/>
      <c r="BC31" s="218"/>
      <c r="BD31" s="196"/>
      <c r="BE31" s="196"/>
      <c r="BF31" s="223"/>
      <c r="BG31" s="199"/>
      <c r="BI31" s="202"/>
      <c r="BJ31" s="204"/>
      <c r="BK31" s="187"/>
      <c r="BL31" s="187"/>
      <c r="BM31" s="189"/>
      <c r="BN31" s="191"/>
    </row>
    <row r="32" spans="2:66" ht="15" customHeight="1">
      <c r="B32" s="168"/>
      <c r="C32" s="169"/>
      <c r="D32" s="169"/>
      <c r="E32" s="169"/>
      <c r="F32" s="169"/>
      <c r="G32" s="170"/>
      <c r="H32" s="157" t="str">
        <f>IF(ISBLANK(M22),"",IF(H34=I34,"△",IF(H34&lt;I34,"●","○")))</f>
        <v>△</v>
      </c>
      <c r="I32" s="184"/>
      <c r="J32" s="156" t="str">
        <f>IF(ISBLANK(M28),"",IF(J34=K34,"△",IF(J34&lt;K34,"●","○")))</f>
        <v>○</v>
      </c>
      <c r="K32" s="157"/>
      <c r="L32" s="239"/>
      <c r="M32" s="177"/>
      <c r="N32" s="156" t="str">
        <f>IF(ISBLANK(N34),"",IF(N34=O34,"△",IF(N34&lt;O34,"●","○")))</f>
        <v>△</v>
      </c>
      <c r="O32" s="157"/>
      <c r="P32" s="156" t="str">
        <f>IF(ISBLANK(P34),"",IF(P34=Q34,"△",IF(P34&lt;Q34,"●","○")))</f>
        <v>△</v>
      </c>
      <c r="Q32" s="158"/>
      <c r="R32" s="209"/>
      <c r="S32" s="212"/>
      <c r="T32" s="215"/>
      <c r="U32" s="218"/>
      <c r="V32" s="196"/>
      <c r="W32" s="196"/>
      <c r="X32" s="223"/>
      <c r="Y32" s="199"/>
      <c r="AA32" s="202"/>
      <c r="AB32" s="205"/>
      <c r="AC32" s="220"/>
      <c r="AD32" s="220"/>
      <c r="AE32" s="189"/>
      <c r="AF32" s="221"/>
      <c r="AJ32" s="168"/>
      <c r="AK32" s="169"/>
      <c r="AL32" s="169"/>
      <c r="AM32" s="169"/>
      <c r="AN32" s="169"/>
      <c r="AO32" s="170"/>
      <c r="AP32" s="157" t="str">
        <f>IF(ISBLANK(AU22),"",IF(AP34=AQ34,"△",IF(AP34&lt;AQ34,"●","○")))</f>
        <v>●</v>
      </c>
      <c r="AQ32" s="184"/>
      <c r="AR32" s="156" t="str">
        <f>IF(ISBLANK(AU28),"",IF(AR34=AS34,"△",IF(AR34&lt;AS34,"●","○")))</f>
        <v>●</v>
      </c>
      <c r="AS32" s="157"/>
      <c r="AT32" s="239"/>
      <c r="AU32" s="177"/>
      <c r="AV32" s="156" t="str">
        <f>IF(ISBLANK(AV34),"",IF(AV34=AW34,"△",IF(AV34&lt;AW34,"●","○")))</f>
        <v>●</v>
      </c>
      <c r="AW32" s="157"/>
      <c r="AX32" s="156" t="str">
        <f>IF(ISBLANK(AX34),"",IF(AX34=AY34,"△",IF(AX34&lt;AY34,"●","○")))</f>
        <v>○</v>
      </c>
      <c r="AY32" s="158"/>
      <c r="AZ32" s="209"/>
      <c r="BA32" s="212"/>
      <c r="BB32" s="215"/>
      <c r="BC32" s="218"/>
      <c r="BD32" s="196"/>
      <c r="BE32" s="196"/>
      <c r="BF32" s="223"/>
      <c r="BG32" s="199"/>
      <c r="BI32" s="202"/>
      <c r="BJ32" s="205"/>
      <c r="BK32" s="220"/>
      <c r="BL32" s="220"/>
      <c r="BM32" s="189"/>
      <c r="BN32" s="221"/>
    </row>
    <row r="33" spans="2:66" ht="10.95" hidden="1" customHeight="1">
      <c r="B33" s="168"/>
      <c r="C33" s="169"/>
      <c r="D33" s="169"/>
      <c r="E33" s="169"/>
      <c r="F33" s="169"/>
      <c r="G33" s="170"/>
      <c r="H33" s="154">
        <f>SUMIF($X$6:$X$8,H32,$Y$6:$Y$8)</f>
        <v>1</v>
      </c>
      <c r="I33" s="192"/>
      <c r="J33" s="153">
        <f>SUMIF($X$6:$X$8,J32,$Y$6:$Y$8)</f>
        <v>3</v>
      </c>
      <c r="K33" s="154"/>
      <c r="L33" s="239"/>
      <c r="M33" s="177"/>
      <c r="N33" s="153">
        <f>SUMIF($X$6:$X$8,N32,$Y$6:$Y$8)</f>
        <v>1</v>
      </c>
      <c r="O33" s="154"/>
      <c r="P33" s="153">
        <f>SUMIF($X$6:$X$8,P32,$Y$6:$Y$8)</f>
        <v>1</v>
      </c>
      <c r="Q33" s="155"/>
      <c r="R33" s="209"/>
      <c r="S33" s="212"/>
      <c r="T33" s="215"/>
      <c r="U33" s="218"/>
      <c r="V33" s="196"/>
      <c r="W33" s="196"/>
      <c r="X33" s="223"/>
      <c r="Y33" s="199"/>
      <c r="AA33" s="202"/>
      <c r="AB33" s="204"/>
      <c r="AC33" s="186"/>
      <c r="AD33" s="186"/>
      <c r="AE33" s="189"/>
      <c r="AF33" s="221"/>
      <c r="AJ33" s="168"/>
      <c r="AK33" s="169"/>
      <c r="AL33" s="169"/>
      <c r="AM33" s="169"/>
      <c r="AN33" s="169"/>
      <c r="AO33" s="170"/>
      <c r="AP33" s="154">
        <f>SUMIF($X$6:$X$8,AP32,$Y$6:$Y$8)</f>
        <v>0</v>
      </c>
      <c r="AQ33" s="192"/>
      <c r="AR33" s="153">
        <f>SUMIF($X$6:$X$8,AR32,$Y$6:$Y$8)</f>
        <v>0</v>
      </c>
      <c r="AS33" s="154"/>
      <c r="AT33" s="239"/>
      <c r="AU33" s="177"/>
      <c r="AV33" s="153">
        <f>SUMIF($X$6:$X$8,AV32,$Y$6:$Y$8)</f>
        <v>0</v>
      </c>
      <c r="AW33" s="154"/>
      <c r="AX33" s="153">
        <f>SUMIF($X$6:$X$8,AX32,$Y$6:$Y$8)</f>
        <v>3</v>
      </c>
      <c r="AY33" s="155"/>
      <c r="AZ33" s="209"/>
      <c r="BA33" s="212"/>
      <c r="BB33" s="215"/>
      <c r="BC33" s="218"/>
      <c r="BD33" s="196"/>
      <c r="BE33" s="196"/>
      <c r="BF33" s="223"/>
      <c r="BG33" s="199"/>
      <c r="BI33" s="202"/>
      <c r="BJ33" s="204"/>
      <c r="BK33" s="186"/>
      <c r="BL33" s="186"/>
      <c r="BM33" s="189"/>
      <c r="BN33" s="221"/>
    </row>
    <row r="34" spans="2:66" ht="16.2" customHeight="1" thickBot="1">
      <c r="B34" s="171"/>
      <c r="C34" s="172"/>
      <c r="D34" s="172"/>
      <c r="E34" s="172"/>
      <c r="F34" s="172"/>
      <c r="G34" s="173"/>
      <c r="H34" s="56">
        <f>IF(ISBLANK(M22),"",SUM(M22))</f>
        <v>2</v>
      </c>
      <c r="I34" s="55">
        <f>IF(ISBLANK(L22),"",SUM(L22))</f>
        <v>2</v>
      </c>
      <c r="J34" s="57">
        <f>IF(ISBLANK(M28),"",SUM(M28))</f>
        <v>2</v>
      </c>
      <c r="K34" s="58">
        <f>IF(ISBLANK(L28),"",SUM(L28))</f>
        <v>1</v>
      </c>
      <c r="L34" s="241"/>
      <c r="M34" s="179"/>
      <c r="N34" s="50">
        <v>1</v>
      </c>
      <c r="O34" s="51">
        <v>1</v>
      </c>
      <c r="P34" s="50">
        <v>1</v>
      </c>
      <c r="Q34" s="53">
        <v>1</v>
      </c>
      <c r="R34" s="210"/>
      <c r="S34" s="213"/>
      <c r="T34" s="216"/>
      <c r="U34" s="219"/>
      <c r="V34" s="197"/>
      <c r="W34" s="197"/>
      <c r="X34" s="224"/>
      <c r="Y34" s="200"/>
      <c r="AA34" s="202"/>
      <c r="AB34" s="204"/>
      <c r="AC34" s="187"/>
      <c r="AD34" s="187"/>
      <c r="AE34" s="189"/>
      <c r="AF34" s="221"/>
      <c r="AJ34" s="171"/>
      <c r="AK34" s="172"/>
      <c r="AL34" s="172"/>
      <c r="AM34" s="172"/>
      <c r="AN34" s="172"/>
      <c r="AO34" s="173"/>
      <c r="AP34" s="56">
        <f>IF(ISBLANK(AU22),"",SUM(AU22))</f>
        <v>0</v>
      </c>
      <c r="AQ34" s="55">
        <f>IF(ISBLANK(AT22),"",SUM(AT22))</f>
        <v>6</v>
      </c>
      <c r="AR34" s="57">
        <f>IF(ISBLANK(AU28),"",SUM(AU28))</f>
        <v>1</v>
      </c>
      <c r="AS34" s="58">
        <f>IF(ISBLANK(AT28),"",SUM(AT28))</f>
        <v>8</v>
      </c>
      <c r="AT34" s="241"/>
      <c r="AU34" s="179"/>
      <c r="AV34" s="50">
        <v>3</v>
      </c>
      <c r="AW34" s="51">
        <v>7</v>
      </c>
      <c r="AX34" s="50">
        <v>5</v>
      </c>
      <c r="AY34" s="53">
        <v>2</v>
      </c>
      <c r="AZ34" s="210"/>
      <c r="BA34" s="213"/>
      <c r="BB34" s="216"/>
      <c r="BC34" s="219"/>
      <c r="BD34" s="197"/>
      <c r="BE34" s="197"/>
      <c r="BF34" s="224"/>
      <c r="BG34" s="200"/>
      <c r="BI34" s="202"/>
      <c r="BJ34" s="204"/>
      <c r="BK34" s="187"/>
      <c r="BL34" s="187"/>
      <c r="BM34" s="189"/>
      <c r="BN34" s="221"/>
    </row>
    <row r="35" spans="2:66" ht="15" customHeight="1">
      <c r="B35" s="233" t="s">
        <v>86</v>
      </c>
      <c r="C35" s="234"/>
      <c r="D35" s="234"/>
      <c r="E35" s="234"/>
      <c r="F35" s="234"/>
      <c r="G35" s="235"/>
      <c r="H35" s="157" t="str">
        <f>IF(ISBLANK(O19),"",IF(H37=I37,"△",IF(H37&lt;I37,"●","○")))</f>
        <v>○</v>
      </c>
      <c r="I35" s="184"/>
      <c r="J35" s="156" t="str">
        <f>IF(ISBLANK(O25),"",IF(J37=K37,"△",IF(J37&lt;K37,"●","○")))</f>
        <v>○</v>
      </c>
      <c r="K35" s="157"/>
      <c r="L35" s="156" t="str">
        <f>IF(ISBLANK(O31),"",IF(L37=M37,"△",IF(L37&lt;M37,"●","○")))</f>
        <v>○</v>
      </c>
      <c r="M35" s="184"/>
      <c r="N35" s="237"/>
      <c r="O35" s="238"/>
      <c r="P35" s="156" t="str">
        <f>IF(ISBLANK(P37),"",IF(P37=Q37,"△",IF(P37&lt;Q37,"●","○")))</f>
        <v>○</v>
      </c>
      <c r="Q35" s="158"/>
      <c r="R35" s="243">
        <f>COUNTIF(H35:Q40,$X$6)</f>
        <v>7</v>
      </c>
      <c r="S35" s="244">
        <f>COUNTIF(H35:Q40,$X$7)</f>
        <v>1</v>
      </c>
      <c r="T35" s="245">
        <f>COUNTIF(H35:Q40,$X$8)</f>
        <v>0</v>
      </c>
      <c r="U35" s="246">
        <f t="shared" ref="U35" si="10">SUM(H36:Q36)+SUM(H39:Q39)</f>
        <v>22</v>
      </c>
      <c r="V35" s="247">
        <f>SUM(H37,J37,L37,P37,H40,J40,L40,P40)</f>
        <v>24</v>
      </c>
      <c r="W35" s="247">
        <f>-SUM(K37,M37,I37,Q37,K40,M40,I40,Q40)</f>
        <v>-5</v>
      </c>
      <c r="X35" s="248">
        <f t="shared" ref="X35" si="11">+V35+W35</f>
        <v>19</v>
      </c>
      <c r="Y35" s="253">
        <f>SUM(AF35)</f>
        <v>1</v>
      </c>
      <c r="AA35" s="202">
        <f>+U35*1000000</f>
        <v>22000000</v>
      </c>
      <c r="AB35" s="205">
        <f>SUM(X35)</f>
        <v>19</v>
      </c>
      <c r="AC35" s="220">
        <f>V35/1000</f>
        <v>2.4E-2</v>
      </c>
      <c r="AD35" s="220">
        <f>-W35/1000000</f>
        <v>5.0000000000000004E-6</v>
      </c>
      <c r="AE35" s="189">
        <f>SUM(AA35:AD37)</f>
        <v>22000019.024005</v>
      </c>
      <c r="AF35" s="221">
        <f>IF(AE35=0,"",RANK(AE35,$AE$17:$AE$46))</f>
        <v>1</v>
      </c>
      <c r="AJ35" s="233" t="s">
        <v>43</v>
      </c>
      <c r="AK35" s="234"/>
      <c r="AL35" s="234"/>
      <c r="AM35" s="234"/>
      <c r="AN35" s="234"/>
      <c r="AO35" s="235"/>
      <c r="AP35" s="157" t="str">
        <f>IF(ISBLANK(AW19),"",IF(AP37=AQ37,"△",IF(AP37&lt;AQ37,"●","○")))</f>
        <v>●</v>
      </c>
      <c r="AQ35" s="184"/>
      <c r="AR35" s="156" t="str">
        <f>IF(ISBLANK(AW25),"",IF(AR37=AS37,"△",IF(AR37&lt;AS37,"●","○")))</f>
        <v>●</v>
      </c>
      <c r="AS35" s="157"/>
      <c r="AT35" s="156" t="str">
        <f>IF(ISBLANK(AW31),"",IF(AT37=AU37,"△",IF(AT37&lt;AU37,"●","○")))</f>
        <v>●</v>
      </c>
      <c r="AU35" s="184"/>
      <c r="AV35" s="237"/>
      <c r="AW35" s="238"/>
      <c r="AX35" s="156" t="str">
        <f>IF(ISBLANK(AX37),"",IF(AX37=AY37,"△",IF(AX37&lt;AY37,"●","○")))</f>
        <v>○</v>
      </c>
      <c r="AY35" s="158"/>
      <c r="AZ35" s="243">
        <f>COUNTIF(AP35:AY40,$X$6)</f>
        <v>4</v>
      </c>
      <c r="BA35" s="244">
        <f>COUNTIF(AP35:AY40,$X$7)</f>
        <v>0</v>
      </c>
      <c r="BB35" s="245">
        <f>COUNTIF(AP35:AY40,$X$8)</f>
        <v>4</v>
      </c>
      <c r="BC35" s="246">
        <f t="shared" ref="BC35" si="12">SUM(AP36:AY36)+SUM(AP39:AY39)</f>
        <v>12</v>
      </c>
      <c r="BD35" s="247">
        <f>SUM(AP37,AR37,AT37,AX37,AP40,AR40,AT40,AX40)</f>
        <v>25</v>
      </c>
      <c r="BE35" s="247">
        <f>-SUM(AS37,AU37,AQ37,AY37,AS40,AU40,AQ40,AY40)</f>
        <v>-23</v>
      </c>
      <c r="BF35" s="248">
        <f t="shared" ref="BF35" si="13">+BD35+BE35</f>
        <v>2</v>
      </c>
      <c r="BG35" s="253">
        <f>SUM(BN35)</f>
        <v>3</v>
      </c>
      <c r="BI35" s="202">
        <f>+BC35*1000000</f>
        <v>12000000</v>
      </c>
      <c r="BJ35" s="205">
        <f>SUM(BF35)</f>
        <v>2</v>
      </c>
      <c r="BK35" s="220">
        <f>BD35/1000</f>
        <v>2.5000000000000001E-2</v>
      </c>
      <c r="BL35" s="220">
        <f>-BE35/1000000</f>
        <v>2.3E-5</v>
      </c>
      <c r="BM35" s="189">
        <f>SUM(BI35:BL37)</f>
        <v>12000002.025023</v>
      </c>
      <c r="BN35" s="190">
        <f t="shared" ref="BN35" si="14">IF(BM35=0,"",RANK(BM35,$BM$17:$BM$46))</f>
        <v>3</v>
      </c>
    </row>
    <row r="36" spans="2:66" ht="10.95" hidden="1" customHeight="1">
      <c r="B36" s="168"/>
      <c r="C36" s="169"/>
      <c r="D36" s="169"/>
      <c r="E36" s="169"/>
      <c r="F36" s="169"/>
      <c r="G36" s="170"/>
      <c r="H36" s="154">
        <f>SUMIF($X$6:$X$8,H35,$Y$6:$Y$8)</f>
        <v>3</v>
      </c>
      <c r="I36" s="192"/>
      <c r="J36" s="153">
        <f>SUMIF($X$6:$X$8,J35,$Y$6:$Y$8)</f>
        <v>3</v>
      </c>
      <c r="K36" s="154"/>
      <c r="L36" s="153">
        <f>SUMIF($X$6:$X$8,L35,$Y$6:$Y$8)</f>
        <v>3</v>
      </c>
      <c r="M36" s="192"/>
      <c r="N36" s="239"/>
      <c r="O36" s="240"/>
      <c r="P36" s="153">
        <f>SUMIF($X$6:$X$8,P35,$Y$6:$Y$8)</f>
        <v>3</v>
      </c>
      <c r="Q36" s="155"/>
      <c r="R36" s="209"/>
      <c r="S36" s="212"/>
      <c r="T36" s="215"/>
      <c r="U36" s="218"/>
      <c r="V36" s="196"/>
      <c r="W36" s="196"/>
      <c r="X36" s="223"/>
      <c r="Y36" s="199"/>
      <c r="AA36" s="202"/>
      <c r="AB36" s="204"/>
      <c r="AC36" s="186"/>
      <c r="AD36" s="186"/>
      <c r="AE36" s="189"/>
      <c r="AF36" s="221"/>
      <c r="AJ36" s="168"/>
      <c r="AK36" s="169"/>
      <c r="AL36" s="169"/>
      <c r="AM36" s="169"/>
      <c r="AN36" s="169"/>
      <c r="AO36" s="170"/>
      <c r="AP36" s="154">
        <f>SUMIF($X$6:$X$8,AP35,$Y$6:$Y$8)</f>
        <v>0</v>
      </c>
      <c r="AQ36" s="192"/>
      <c r="AR36" s="153">
        <f>SUMIF($X$6:$X$8,AR35,$Y$6:$Y$8)</f>
        <v>0</v>
      </c>
      <c r="AS36" s="154"/>
      <c r="AT36" s="153">
        <f>SUMIF($X$6:$X$8,AT35,$Y$6:$Y$8)</f>
        <v>0</v>
      </c>
      <c r="AU36" s="192"/>
      <c r="AV36" s="239"/>
      <c r="AW36" s="240"/>
      <c r="AX36" s="153">
        <f>SUMIF($X$6:$X$8,AX35,$Y$6:$Y$8)</f>
        <v>3</v>
      </c>
      <c r="AY36" s="155"/>
      <c r="AZ36" s="209"/>
      <c r="BA36" s="212"/>
      <c r="BB36" s="215"/>
      <c r="BC36" s="218"/>
      <c r="BD36" s="196"/>
      <c r="BE36" s="196"/>
      <c r="BF36" s="223"/>
      <c r="BG36" s="199"/>
      <c r="BI36" s="202"/>
      <c r="BJ36" s="204"/>
      <c r="BK36" s="186"/>
      <c r="BL36" s="186"/>
      <c r="BM36" s="189"/>
      <c r="BN36" s="191"/>
    </row>
    <row r="37" spans="2:66" ht="16.2" customHeight="1">
      <c r="B37" s="168"/>
      <c r="C37" s="169"/>
      <c r="D37" s="169"/>
      <c r="E37" s="169"/>
      <c r="F37" s="169"/>
      <c r="G37" s="170"/>
      <c r="H37" s="56">
        <f>IF(ISBLANK(O19),"",SUM(O19))</f>
        <v>2</v>
      </c>
      <c r="I37" s="55">
        <f>IF(ISBLANK(N19),"",SUM(N19))</f>
        <v>1</v>
      </c>
      <c r="J37" s="57">
        <f>IF(ISBLANK(O25),"",SUM(O25))</f>
        <v>4</v>
      </c>
      <c r="K37" s="58">
        <f>IF(ISBLANK(N25),"",SUM(N25))</f>
        <v>0</v>
      </c>
      <c r="L37" s="57">
        <f>IF(ISBLANK(O31),"",SUM(O31))</f>
        <v>1</v>
      </c>
      <c r="M37" s="55">
        <f>IF(ISBLANK(N31),"",SUM(N31))</f>
        <v>0</v>
      </c>
      <c r="N37" s="239"/>
      <c r="O37" s="240"/>
      <c r="P37" s="50">
        <v>5</v>
      </c>
      <c r="Q37" s="53">
        <v>0</v>
      </c>
      <c r="R37" s="209"/>
      <c r="S37" s="212"/>
      <c r="T37" s="215"/>
      <c r="U37" s="218"/>
      <c r="V37" s="196"/>
      <c r="W37" s="196"/>
      <c r="X37" s="223"/>
      <c r="Y37" s="199"/>
      <c r="AA37" s="202"/>
      <c r="AB37" s="204"/>
      <c r="AC37" s="187"/>
      <c r="AD37" s="187"/>
      <c r="AE37" s="189"/>
      <c r="AF37" s="221"/>
      <c r="AJ37" s="168"/>
      <c r="AK37" s="169"/>
      <c r="AL37" s="169"/>
      <c r="AM37" s="169"/>
      <c r="AN37" s="169"/>
      <c r="AO37" s="170"/>
      <c r="AP37" s="56">
        <f>IF(ISBLANK(AW19),"",SUM(AW19))</f>
        <v>1</v>
      </c>
      <c r="AQ37" s="55">
        <f>IF(ISBLANK(AV19),"",SUM(AV19))</f>
        <v>2</v>
      </c>
      <c r="AR37" s="57">
        <f>IF(ISBLANK(AW25),"",SUM(AW25))</f>
        <v>4</v>
      </c>
      <c r="AS37" s="58">
        <f>IF(ISBLANK(AV25),"",SUM(AV25))</f>
        <v>7</v>
      </c>
      <c r="AT37" s="57">
        <f>IF(ISBLANK(AW31),"",SUM(AW31))</f>
        <v>1</v>
      </c>
      <c r="AU37" s="55">
        <f>IF(ISBLANK(AV31),"",SUM(AV31))</f>
        <v>2</v>
      </c>
      <c r="AV37" s="239"/>
      <c r="AW37" s="240"/>
      <c r="AX37" s="50">
        <v>6</v>
      </c>
      <c r="AY37" s="53">
        <v>0</v>
      </c>
      <c r="AZ37" s="209"/>
      <c r="BA37" s="212"/>
      <c r="BB37" s="215"/>
      <c r="BC37" s="218"/>
      <c r="BD37" s="196"/>
      <c r="BE37" s="196"/>
      <c r="BF37" s="223"/>
      <c r="BG37" s="199"/>
      <c r="BI37" s="202"/>
      <c r="BJ37" s="204"/>
      <c r="BK37" s="187"/>
      <c r="BL37" s="187"/>
      <c r="BM37" s="189"/>
      <c r="BN37" s="191"/>
    </row>
    <row r="38" spans="2:66" ht="15" customHeight="1">
      <c r="B38" s="168"/>
      <c r="C38" s="169"/>
      <c r="D38" s="169"/>
      <c r="E38" s="169"/>
      <c r="F38" s="169"/>
      <c r="G38" s="170"/>
      <c r="H38" s="157" t="str">
        <f>IF(ISBLANK(O22),"",IF(H40=I40,"△",IF(H40&lt;I40,"●","○")))</f>
        <v>○</v>
      </c>
      <c r="I38" s="184"/>
      <c r="J38" s="156" t="str">
        <f>IF(ISBLANK(O28),"",IF(J40=K40,"△",IF(J40&lt;K40,"●","○")))</f>
        <v>○</v>
      </c>
      <c r="K38" s="157"/>
      <c r="L38" s="156" t="str">
        <f>IF(ISBLANK(O34),"",IF(L40=M40,"△",IF(L40&lt;M40,"●","○")))</f>
        <v>△</v>
      </c>
      <c r="M38" s="184"/>
      <c r="N38" s="239"/>
      <c r="O38" s="240"/>
      <c r="P38" s="156" t="str">
        <f>IF(ISBLANK(P40),"",IF(P40=Q40,"△",IF(P40&lt;Q40,"●","○")))</f>
        <v>○</v>
      </c>
      <c r="Q38" s="158"/>
      <c r="R38" s="209"/>
      <c r="S38" s="212"/>
      <c r="T38" s="215"/>
      <c r="U38" s="218"/>
      <c r="V38" s="196"/>
      <c r="W38" s="196"/>
      <c r="X38" s="223"/>
      <c r="Y38" s="199"/>
      <c r="AA38" s="202"/>
      <c r="AB38" s="205"/>
      <c r="AC38" s="220"/>
      <c r="AD38" s="220"/>
      <c r="AE38" s="189"/>
      <c r="AF38" s="221"/>
      <c r="AJ38" s="168"/>
      <c r="AK38" s="169"/>
      <c r="AL38" s="169"/>
      <c r="AM38" s="169"/>
      <c r="AN38" s="169"/>
      <c r="AO38" s="170"/>
      <c r="AP38" s="157" t="str">
        <f>IF(ISBLANK(AW22),"",IF(AP40=AQ40,"△",IF(AP40&lt;AQ40,"●","○")))</f>
        <v>●</v>
      </c>
      <c r="AQ38" s="184"/>
      <c r="AR38" s="156" t="str">
        <f>IF(ISBLANK(AW28),"",IF(AR40=AS40,"△",IF(AR40&lt;AS40,"●","○")))</f>
        <v>○</v>
      </c>
      <c r="AS38" s="157"/>
      <c r="AT38" s="156" t="str">
        <f>IF(ISBLANK(AW34),"",IF(AT40=AU40,"△",IF(AT40&lt;AU40,"●","○")))</f>
        <v>○</v>
      </c>
      <c r="AU38" s="184"/>
      <c r="AV38" s="239"/>
      <c r="AW38" s="240"/>
      <c r="AX38" s="156" t="str">
        <f>IF(ISBLANK(AX40),"",IF(AX40=AY40,"△",IF(AX40&lt;AY40,"●","○")))</f>
        <v>○</v>
      </c>
      <c r="AY38" s="158"/>
      <c r="AZ38" s="209"/>
      <c r="BA38" s="212"/>
      <c r="BB38" s="215"/>
      <c r="BC38" s="218"/>
      <c r="BD38" s="196"/>
      <c r="BE38" s="196"/>
      <c r="BF38" s="223"/>
      <c r="BG38" s="199"/>
      <c r="BI38" s="202"/>
      <c r="BJ38" s="205"/>
      <c r="BK38" s="220"/>
      <c r="BL38" s="220"/>
      <c r="BM38" s="189"/>
      <c r="BN38" s="221"/>
    </row>
    <row r="39" spans="2:66" ht="10.95" hidden="1" customHeight="1">
      <c r="B39" s="168"/>
      <c r="C39" s="169"/>
      <c r="D39" s="169"/>
      <c r="E39" s="169"/>
      <c r="F39" s="169"/>
      <c r="G39" s="170"/>
      <c r="H39" s="154">
        <f>SUMIF($X$6:$X$8,H38,$Y$6:$Y$8)</f>
        <v>3</v>
      </c>
      <c r="I39" s="192"/>
      <c r="J39" s="153">
        <f>SUMIF($X$6:$X$8,J38,$Y$6:$Y$8)</f>
        <v>3</v>
      </c>
      <c r="K39" s="154"/>
      <c r="L39" s="153">
        <f>SUMIF($X$6:$X$8,L38,$Y$6:$Y$8)</f>
        <v>1</v>
      </c>
      <c r="M39" s="192"/>
      <c r="N39" s="239"/>
      <c r="O39" s="240"/>
      <c r="P39" s="153">
        <f>SUMIF($X$6:$X$8,P38,$Y$6:$Y$8)</f>
        <v>3</v>
      </c>
      <c r="Q39" s="155"/>
      <c r="R39" s="209"/>
      <c r="S39" s="212"/>
      <c r="T39" s="215"/>
      <c r="U39" s="218"/>
      <c r="V39" s="196"/>
      <c r="W39" s="196"/>
      <c r="X39" s="223"/>
      <c r="Y39" s="199"/>
      <c r="AA39" s="202"/>
      <c r="AB39" s="204"/>
      <c r="AC39" s="186"/>
      <c r="AD39" s="186"/>
      <c r="AE39" s="189"/>
      <c r="AF39" s="221"/>
      <c r="AJ39" s="168"/>
      <c r="AK39" s="169"/>
      <c r="AL39" s="169"/>
      <c r="AM39" s="169"/>
      <c r="AN39" s="169"/>
      <c r="AO39" s="170"/>
      <c r="AP39" s="154">
        <f>SUMIF($X$6:$X$8,AP38,$Y$6:$Y$8)</f>
        <v>0</v>
      </c>
      <c r="AQ39" s="192"/>
      <c r="AR39" s="153">
        <f>SUMIF($X$6:$X$8,AR38,$Y$6:$Y$8)</f>
        <v>3</v>
      </c>
      <c r="AS39" s="154"/>
      <c r="AT39" s="153">
        <f>SUMIF($X$6:$X$8,AT38,$Y$6:$Y$8)</f>
        <v>3</v>
      </c>
      <c r="AU39" s="192"/>
      <c r="AV39" s="239"/>
      <c r="AW39" s="240"/>
      <c r="AX39" s="153">
        <f>SUMIF($X$6:$X$8,AX38,$Y$6:$Y$8)</f>
        <v>3</v>
      </c>
      <c r="AY39" s="155"/>
      <c r="AZ39" s="209"/>
      <c r="BA39" s="212"/>
      <c r="BB39" s="215"/>
      <c r="BC39" s="218"/>
      <c r="BD39" s="196"/>
      <c r="BE39" s="196"/>
      <c r="BF39" s="223"/>
      <c r="BG39" s="199"/>
      <c r="BI39" s="202"/>
      <c r="BJ39" s="204"/>
      <c r="BK39" s="186"/>
      <c r="BL39" s="186"/>
      <c r="BM39" s="189"/>
      <c r="BN39" s="221"/>
    </row>
    <row r="40" spans="2:66" ht="16.2" customHeight="1" thickBot="1">
      <c r="B40" s="171"/>
      <c r="C40" s="172"/>
      <c r="D40" s="172"/>
      <c r="E40" s="172"/>
      <c r="F40" s="172"/>
      <c r="G40" s="173"/>
      <c r="H40" s="56">
        <f>IF(ISBLANK(O22),"",SUM(O22))</f>
        <v>4</v>
      </c>
      <c r="I40" s="55">
        <f>IF(ISBLANK(N22),"",SUM(N22))</f>
        <v>1</v>
      </c>
      <c r="J40" s="57">
        <f>IF(ISBLANK(O28),"",SUM(O28))</f>
        <v>3</v>
      </c>
      <c r="K40" s="58">
        <f>IF(ISBLANK(N28),"",SUM(N28))</f>
        <v>1</v>
      </c>
      <c r="L40" s="57">
        <f>IF(ISBLANK(O34),"",SUM(O34))</f>
        <v>1</v>
      </c>
      <c r="M40" s="55">
        <f>IF(ISBLANK(N34),"",SUM(N34))</f>
        <v>1</v>
      </c>
      <c r="N40" s="241"/>
      <c r="O40" s="242"/>
      <c r="P40" s="59">
        <v>4</v>
      </c>
      <c r="Q40" s="60">
        <v>1</v>
      </c>
      <c r="R40" s="210"/>
      <c r="S40" s="213"/>
      <c r="T40" s="216"/>
      <c r="U40" s="219"/>
      <c r="V40" s="197"/>
      <c r="W40" s="197"/>
      <c r="X40" s="224"/>
      <c r="Y40" s="200"/>
      <c r="AA40" s="202"/>
      <c r="AB40" s="204"/>
      <c r="AC40" s="187"/>
      <c r="AD40" s="187"/>
      <c r="AE40" s="189"/>
      <c r="AF40" s="221"/>
      <c r="AJ40" s="171"/>
      <c r="AK40" s="172"/>
      <c r="AL40" s="172"/>
      <c r="AM40" s="172"/>
      <c r="AN40" s="172"/>
      <c r="AO40" s="173"/>
      <c r="AP40" s="56">
        <f>IF(ISBLANK(AW22),"",SUM(AW22))</f>
        <v>1</v>
      </c>
      <c r="AQ40" s="55">
        <f>IF(ISBLANK(AV22),"",SUM(AV22))</f>
        <v>6</v>
      </c>
      <c r="AR40" s="57">
        <f>IF(ISBLANK(AW28),"",SUM(AW28))</f>
        <v>2</v>
      </c>
      <c r="AS40" s="58">
        <f>IF(ISBLANK(AV28),"",SUM(AV28))</f>
        <v>1</v>
      </c>
      <c r="AT40" s="57">
        <f>IF(ISBLANK(AW34),"",SUM(AW34))</f>
        <v>7</v>
      </c>
      <c r="AU40" s="55">
        <f>IF(ISBLANK(AV34),"",SUM(AV34))</f>
        <v>3</v>
      </c>
      <c r="AV40" s="241"/>
      <c r="AW40" s="242"/>
      <c r="AX40" s="59">
        <v>3</v>
      </c>
      <c r="AY40" s="60">
        <v>2</v>
      </c>
      <c r="AZ40" s="210"/>
      <c r="BA40" s="213"/>
      <c r="BB40" s="216"/>
      <c r="BC40" s="219"/>
      <c r="BD40" s="197"/>
      <c r="BE40" s="197"/>
      <c r="BF40" s="224"/>
      <c r="BG40" s="200"/>
      <c r="BI40" s="202"/>
      <c r="BJ40" s="204"/>
      <c r="BK40" s="187"/>
      <c r="BL40" s="187"/>
      <c r="BM40" s="189"/>
      <c r="BN40" s="221"/>
    </row>
    <row r="41" spans="2:66" ht="15" customHeight="1">
      <c r="B41" s="233" t="s">
        <v>87</v>
      </c>
      <c r="C41" s="234"/>
      <c r="D41" s="234"/>
      <c r="E41" s="234"/>
      <c r="F41" s="234"/>
      <c r="G41" s="235"/>
      <c r="H41" s="157" t="str">
        <f>IF(ISBLANK(Q19),"",IF(H43=I43,"△",IF(H43&lt;I43,"●","○")))</f>
        <v>△</v>
      </c>
      <c r="I41" s="184"/>
      <c r="J41" s="156" t="str">
        <f>IF(ISBLANK(Q25),"",IF(J43=K43,"△",IF(J43&lt;K43,"●","○")))</f>
        <v>○</v>
      </c>
      <c r="K41" s="157"/>
      <c r="L41" s="156" t="str">
        <f>IF(ISBLANK(Q31),"",IF(L43=M43,"△",IF(L43&lt;M43,"●","○")))</f>
        <v>○</v>
      </c>
      <c r="M41" s="184"/>
      <c r="N41" s="156" t="str">
        <f>IF(ISBLANK(Q37),"",IF(N43=O43,"△",IF(N43&lt;O43,"●","○")))</f>
        <v>●</v>
      </c>
      <c r="O41" s="157"/>
      <c r="P41" s="237"/>
      <c r="Q41" s="258"/>
      <c r="R41" s="209">
        <f>COUNTIF(H41:Q46,$X$6)</f>
        <v>2</v>
      </c>
      <c r="S41" s="212">
        <f>COUNTIF(H41:Q46,$X$7)</f>
        <v>4</v>
      </c>
      <c r="T41" s="215">
        <f>COUNTIF(H41:Q46,$X$8)</f>
        <v>2</v>
      </c>
      <c r="U41" s="218">
        <f t="shared" ref="U41" si="15">SUM(H42:Q42)+SUM(H45:Q45)</f>
        <v>10</v>
      </c>
      <c r="V41" s="196">
        <f>SUM(J43,L43,N43,H43,J46,L46,N46,H46)</f>
        <v>8</v>
      </c>
      <c r="W41" s="196">
        <f>-SUM(K43,M43,I43,O43,K46,M46,I46,O46)</f>
        <v>-14</v>
      </c>
      <c r="X41" s="196">
        <f t="shared" ref="X41" si="16">+V41+W41</f>
        <v>-6</v>
      </c>
      <c r="Y41" s="253">
        <f>SUM(AF41)</f>
        <v>3</v>
      </c>
      <c r="AA41" s="202">
        <f>+U41*1000000</f>
        <v>10000000</v>
      </c>
      <c r="AB41" s="205">
        <f>SUM(X41)</f>
        <v>-6</v>
      </c>
      <c r="AC41" s="220">
        <f>V41/1000</f>
        <v>8.0000000000000002E-3</v>
      </c>
      <c r="AD41" s="220">
        <f>-W41/1000000</f>
        <v>1.4E-5</v>
      </c>
      <c r="AE41" s="189">
        <f>SUM(AA41:AD43)</f>
        <v>9999994.0080139991</v>
      </c>
      <c r="AF41" s="221">
        <f>IF(AE41=0,"",RANK(AE41,$AE$17:$AE$46))</f>
        <v>3</v>
      </c>
      <c r="AJ41" s="233" t="s">
        <v>91</v>
      </c>
      <c r="AK41" s="234"/>
      <c r="AL41" s="234"/>
      <c r="AM41" s="234"/>
      <c r="AN41" s="234"/>
      <c r="AO41" s="235"/>
      <c r="AP41" s="157" t="str">
        <f>IF(ISBLANK(AY19),"",IF(AP43=AQ43,"△",IF(AP43&lt;AQ43,"●","○")))</f>
        <v>●</v>
      </c>
      <c r="AQ41" s="184"/>
      <c r="AR41" s="156" t="str">
        <f>IF(ISBLANK(AY25),"",IF(AR43=AS43,"△",IF(AR43&lt;AS43,"●","○")))</f>
        <v>●</v>
      </c>
      <c r="AS41" s="157"/>
      <c r="AT41" s="156" t="str">
        <f>IF(ISBLANK(AY31),"",IF(AT43=AU43,"△",IF(AT43&lt;AU43,"●","○")))</f>
        <v>●</v>
      </c>
      <c r="AU41" s="184"/>
      <c r="AV41" s="156" t="str">
        <f>IF(ISBLANK(AY37),"",IF(AV43=AW43,"△",IF(AV43&lt;AW43,"●","○")))</f>
        <v>●</v>
      </c>
      <c r="AW41" s="157"/>
      <c r="AX41" s="237"/>
      <c r="AY41" s="258"/>
      <c r="AZ41" s="209">
        <f>COUNTIF(AP41:AY46,$X$6)</f>
        <v>0</v>
      </c>
      <c r="BA41" s="212">
        <f>COUNTIF(AP41:AY46,$X$7)</f>
        <v>0</v>
      </c>
      <c r="BB41" s="215">
        <f>COUNTIF(AP41:AY46,$X$8)</f>
        <v>8</v>
      </c>
      <c r="BC41" s="218">
        <f t="shared" ref="BC41" si="17">SUM(AP42:AY42)+SUM(AP45:AY45)</f>
        <v>0</v>
      </c>
      <c r="BD41" s="196">
        <f>SUM(AR43,AT43,AV43,AP43,AR46,AT46,AV46,AP46)</f>
        <v>6</v>
      </c>
      <c r="BE41" s="196">
        <f>-SUM(AS43,AU43,AQ43,AW43,AS46,AU46,AQ46,AW46)</f>
        <v>-37</v>
      </c>
      <c r="BF41" s="196">
        <f t="shared" ref="BF41" si="18">+BD41+BE41</f>
        <v>-31</v>
      </c>
      <c r="BG41" s="253">
        <f>SUM(BN41)</f>
        <v>5</v>
      </c>
      <c r="BI41" s="202">
        <f>+BC41*1000000</f>
        <v>0</v>
      </c>
      <c r="BJ41" s="205">
        <f>SUM(BF41)</f>
        <v>-31</v>
      </c>
      <c r="BK41" s="220">
        <f>BD41/1000</f>
        <v>6.0000000000000001E-3</v>
      </c>
      <c r="BL41" s="220">
        <f>-BE41/1000000</f>
        <v>3.6999999999999998E-5</v>
      </c>
      <c r="BM41" s="189">
        <f>SUM(BI41:BL43)</f>
        <v>-30.993963000000001</v>
      </c>
      <c r="BN41" s="190">
        <f t="shared" ref="BN41" si="19">IF(BM41=0,"",RANK(BM41,$BM$17:$BM$46))</f>
        <v>5</v>
      </c>
    </row>
    <row r="42" spans="2:66" ht="10.95" hidden="1" customHeight="1">
      <c r="B42" s="168"/>
      <c r="C42" s="169"/>
      <c r="D42" s="169"/>
      <c r="E42" s="169"/>
      <c r="F42" s="169"/>
      <c r="G42" s="170"/>
      <c r="H42" s="154">
        <f>SUMIF($X$6:$X$8,H41,$Y$6:$Y$8)</f>
        <v>1</v>
      </c>
      <c r="I42" s="192"/>
      <c r="J42" s="153">
        <f>SUMIF($X$6:$X$8,J41,$Y$6:$Y$8)</f>
        <v>3</v>
      </c>
      <c r="K42" s="154"/>
      <c r="L42" s="153">
        <f>SUMIF($X$6:$X$8,L41,$Y$6:$Y$8)</f>
        <v>3</v>
      </c>
      <c r="M42" s="192"/>
      <c r="N42" s="153">
        <f>SUMIF($X$6:$X$8,N41,$Y$6:$Y$8)</f>
        <v>0</v>
      </c>
      <c r="O42" s="154"/>
      <c r="P42" s="239"/>
      <c r="Q42" s="259"/>
      <c r="R42" s="209"/>
      <c r="S42" s="212"/>
      <c r="T42" s="215"/>
      <c r="U42" s="218"/>
      <c r="V42" s="196"/>
      <c r="W42" s="196"/>
      <c r="X42" s="196"/>
      <c r="Y42" s="199"/>
      <c r="AA42" s="202"/>
      <c r="AB42" s="204"/>
      <c r="AC42" s="186"/>
      <c r="AD42" s="186"/>
      <c r="AE42" s="189"/>
      <c r="AF42" s="221"/>
      <c r="AJ42" s="168"/>
      <c r="AK42" s="169"/>
      <c r="AL42" s="169"/>
      <c r="AM42" s="169"/>
      <c r="AN42" s="169"/>
      <c r="AO42" s="170"/>
      <c r="AP42" s="154">
        <f>SUMIF($X$6:$X$8,AP41,$Y$6:$Y$8)</f>
        <v>0</v>
      </c>
      <c r="AQ42" s="192"/>
      <c r="AR42" s="153">
        <f>SUMIF($X$6:$X$8,AR41,$Y$6:$Y$8)</f>
        <v>0</v>
      </c>
      <c r="AS42" s="154"/>
      <c r="AT42" s="153">
        <f>SUMIF($X$6:$X$8,AT41,$Y$6:$Y$8)</f>
        <v>0</v>
      </c>
      <c r="AU42" s="192"/>
      <c r="AV42" s="153">
        <f>SUMIF($X$6:$X$8,AV41,$Y$6:$Y$8)</f>
        <v>0</v>
      </c>
      <c r="AW42" s="154"/>
      <c r="AX42" s="239"/>
      <c r="AY42" s="259"/>
      <c r="AZ42" s="209"/>
      <c r="BA42" s="212"/>
      <c r="BB42" s="215"/>
      <c r="BC42" s="218"/>
      <c r="BD42" s="196"/>
      <c r="BE42" s="196"/>
      <c r="BF42" s="196"/>
      <c r="BG42" s="199"/>
      <c r="BI42" s="202"/>
      <c r="BJ42" s="204"/>
      <c r="BK42" s="186"/>
      <c r="BL42" s="186"/>
      <c r="BM42" s="189"/>
      <c r="BN42" s="191"/>
    </row>
    <row r="43" spans="2:66" ht="16.2" customHeight="1">
      <c r="B43" s="168"/>
      <c r="C43" s="169"/>
      <c r="D43" s="169"/>
      <c r="E43" s="169"/>
      <c r="F43" s="169"/>
      <c r="G43" s="170"/>
      <c r="H43" s="56">
        <f>IF(ISBLANK(Q19),"",SUM(Q19))</f>
        <v>2</v>
      </c>
      <c r="I43" s="55">
        <f>IF(ISBLANK(P19),"",SUM(P19))</f>
        <v>2</v>
      </c>
      <c r="J43" s="57">
        <f>IF(ISBLANK(Q25),"",SUM(Q25))</f>
        <v>3</v>
      </c>
      <c r="K43" s="58">
        <f>IF(ISBLANK(P25),"",SUM(P25))</f>
        <v>2</v>
      </c>
      <c r="L43" s="57">
        <f>IF(ISBLANK(Q31),"",SUM(Q31))</f>
        <v>1</v>
      </c>
      <c r="M43" s="55">
        <f>IF(ISBLANK(P31),"",SUM(P31))</f>
        <v>0</v>
      </c>
      <c r="N43" s="57">
        <f>IF(ISBLANK(Q37),"",SUM(Q37))</f>
        <v>0</v>
      </c>
      <c r="O43" s="58">
        <f>IF(ISBLANK(P37),"",SUM(P37))</f>
        <v>5</v>
      </c>
      <c r="P43" s="239"/>
      <c r="Q43" s="259"/>
      <c r="R43" s="209"/>
      <c r="S43" s="212"/>
      <c r="T43" s="215"/>
      <c r="U43" s="218"/>
      <c r="V43" s="196"/>
      <c r="W43" s="196"/>
      <c r="X43" s="196"/>
      <c r="Y43" s="199"/>
      <c r="AA43" s="202"/>
      <c r="AB43" s="204"/>
      <c r="AC43" s="187"/>
      <c r="AD43" s="187"/>
      <c r="AE43" s="189"/>
      <c r="AF43" s="221"/>
      <c r="AJ43" s="168"/>
      <c r="AK43" s="169"/>
      <c r="AL43" s="169"/>
      <c r="AM43" s="169"/>
      <c r="AN43" s="169"/>
      <c r="AO43" s="170"/>
      <c r="AP43" s="56">
        <f>IF(ISBLANK(AY19),"",SUM(AY19))</f>
        <v>0</v>
      </c>
      <c r="AQ43" s="55">
        <f>IF(ISBLANK(AX19),"",SUM(AX19))</f>
        <v>7</v>
      </c>
      <c r="AR43" s="57">
        <f>IF(ISBLANK(AY25),"",SUM(AY25))</f>
        <v>1</v>
      </c>
      <c r="AS43" s="58">
        <f>IF(ISBLANK(AX25),"",SUM(AX25))</f>
        <v>5</v>
      </c>
      <c r="AT43" s="57">
        <f>IF(ISBLANK(AY31),"",SUM(AY31))</f>
        <v>1</v>
      </c>
      <c r="AU43" s="55">
        <f>IF(ISBLANK(AX31),"",SUM(AX31))</f>
        <v>4</v>
      </c>
      <c r="AV43" s="57">
        <f>IF(ISBLANK(AY37),"",SUM(AY37))</f>
        <v>0</v>
      </c>
      <c r="AW43" s="58">
        <f>IF(ISBLANK(AX37),"",SUM(AX37))</f>
        <v>6</v>
      </c>
      <c r="AX43" s="239"/>
      <c r="AY43" s="259"/>
      <c r="AZ43" s="209"/>
      <c r="BA43" s="212"/>
      <c r="BB43" s="215"/>
      <c r="BC43" s="218"/>
      <c r="BD43" s="196"/>
      <c r="BE43" s="196"/>
      <c r="BF43" s="196"/>
      <c r="BG43" s="199"/>
      <c r="BI43" s="202"/>
      <c r="BJ43" s="204"/>
      <c r="BK43" s="187"/>
      <c r="BL43" s="187"/>
      <c r="BM43" s="189"/>
      <c r="BN43" s="191"/>
    </row>
    <row r="44" spans="2:66" ht="15" customHeight="1">
      <c r="B44" s="168"/>
      <c r="C44" s="169"/>
      <c r="D44" s="169"/>
      <c r="E44" s="169"/>
      <c r="F44" s="169"/>
      <c r="G44" s="170"/>
      <c r="H44" s="157" t="str">
        <f>IF(ISBLANK(Q22),"",IF(H46=I46,"△",IF(H46&lt;I46,"●","○")))</f>
        <v>△</v>
      </c>
      <c r="I44" s="184"/>
      <c r="J44" s="156" t="str">
        <f>IF(ISBLANK(Q28),"",IF(J46=K46,"△",IF(J46&lt;K46,"●","○")))</f>
        <v>△</v>
      </c>
      <c r="K44" s="157"/>
      <c r="L44" s="156" t="str">
        <f>IF(ISBLANK(Q34),"",IF(L46=M46,"△",IF(L46&lt;M46,"●","○")))</f>
        <v>△</v>
      </c>
      <c r="M44" s="184"/>
      <c r="N44" s="156" t="str">
        <f>IF(ISBLANK(Q40),"",IF(N46=O46,"△",IF(N46&lt;O46,"●","○")))</f>
        <v>●</v>
      </c>
      <c r="O44" s="157"/>
      <c r="P44" s="239"/>
      <c r="Q44" s="259"/>
      <c r="R44" s="209"/>
      <c r="S44" s="212"/>
      <c r="T44" s="215"/>
      <c r="U44" s="218"/>
      <c r="V44" s="196"/>
      <c r="W44" s="196"/>
      <c r="X44" s="196"/>
      <c r="Y44" s="199"/>
      <c r="AA44" s="202"/>
      <c r="AB44" s="205"/>
      <c r="AC44" s="220"/>
      <c r="AD44" s="220"/>
      <c r="AE44" s="189"/>
      <c r="AF44" s="221"/>
      <c r="AJ44" s="168"/>
      <c r="AK44" s="169"/>
      <c r="AL44" s="169"/>
      <c r="AM44" s="169"/>
      <c r="AN44" s="169"/>
      <c r="AO44" s="170"/>
      <c r="AP44" s="157" t="str">
        <f>IF(ISBLANK(AY22),"",IF(AP46=AQ46,"△",IF(AP46&lt;AQ46,"●","○")))</f>
        <v>●</v>
      </c>
      <c r="AQ44" s="184"/>
      <c r="AR44" s="156" t="str">
        <f>IF(ISBLANK(AY28),"",IF(AR46=AS46,"△",IF(AR46&lt;AS46,"●","○")))</f>
        <v>●</v>
      </c>
      <c r="AS44" s="157"/>
      <c r="AT44" s="156" t="str">
        <f>IF(ISBLANK(AY34),"",IF(AT46=AU46,"△",IF(AT46&lt;AU46,"●","○")))</f>
        <v>●</v>
      </c>
      <c r="AU44" s="184"/>
      <c r="AV44" s="156" t="str">
        <f>IF(ISBLANK(AY40),"",IF(AV46=AW46,"△",IF(AV46&lt;AW46,"●","○")))</f>
        <v>●</v>
      </c>
      <c r="AW44" s="157"/>
      <c r="AX44" s="239"/>
      <c r="AY44" s="259"/>
      <c r="AZ44" s="209"/>
      <c r="BA44" s="212"/>
      <c r="BB44" s="215"/>
      <c r="BC44" s="218"/>
      <c r="BD44" s="196"/>
      <c r="BE44" s="196"/>
      <c r="BF44" s="196"/>
      <c r="BG44" s="199"/>
      <c r="BI44" s="202"/>
      <c r="BJ44" s="205"/>
      <c r="BK44" s="220"/>
      <c r="BL44" s="220"/>
      <c r="BM44" s="189"/>
      <c r="BN44" s="221"/>
    </row>
    <row r="45" spans="2:66" ht="10.95" hidden="1" customHeight="1">
      <c r="B45" s="168"/>
      <c r="C45" s="169"/>
      <c r="D45" s="169"/>
      <c r="E45" s="169"/>
      <c r="F45" s="169"/>
      <c r="G45" s="170"/>
      <c r="H45" s="154">
        <f>SUMIF($X$6:$X$8,H44,$Y$6:$Y$8)</f>
        <v>1</v>
      </c>
      <c r="I45" s="192"/>
      <c r="J45" s="153">
        <f>SUMIF($X$6:$X$8,J44,$Y$6:$Y$8)</f>
        <v>1</v>
      </c>
      <c r="K45" s="154"/>
      <c r="L45" s="153">
        <f>SUMIF($X$6:$X$8,L44,$Y$6:$Y$8)</f>
        <v>1</v>
      </c>
      <c r="M45" s="192"/>
      <c r="N45" s="153">
        <f>SUMIF($X$6:$X$8,N44,$Y$6:$Y$8)</f>
        <v>0</v>
      </c>
      <c r="O45" s="154"/>
      <c r="P45" s="239"/>
      <c r="Q45" s="259"/>
      <c r="R45" s="209"/>
      <c r="S45" s="212"/>
      <c r="T45" s="215"/>
      <c r="U45" s="218"/>
      <c r="V45" s="196"/>
      <c r="W45" s="196"/>
      <c r="X45" s="196"/>
      <c r="Y45" s="199"/>
      <c r="AA45" s="202"/>
      <c r="AB45" s="204"/>
      <c r="AC45" s="186"/>
      <c r="AD45" s="186"/>
      <c r="AE45" s="189"/>
      <c r="AF45" s="221"/>
      <c r="AJ45" s="168"/>
      <c r="AK45" s="169"/>
      <c r="AL45" s="169"/>
      <c r="AM45" s="169"/>
      <c r="AN45" s="169"/>
      <c r="AO45" s="170"/>
      <c r="AP45" s="154">
        <f>SUMIF($X$6:$X$8,AP44,$Y$6:$Y$8)</f>
        <v>0</v>
      </c>
      <c r="AQ45" s="192"/>
      <c r="AR45" s="153">
        <f>SUMIF($X$6:$X$8,AR44,$Y$6:$Y$8)</f>
        <v>0</v>
      </c>
      <c r="AS45" s="154"/>
      <c r="AT45" s="153">
        <f>SUMIF($X$6:$X$8,AT44,$Y$6:$Y$8)</f>
        <v>0</v>
      </c>
      <c r="AU45" s="192"/>
      <c r="AV45" s="153">
        <f>SUMIF($X$6:$X$8,AV44,$Y$6:$Y$8)</f>
        <v>0</v>
      </c>
      <c r="AW45" s="154"/>
      <c r="AX45" s="239"/>
      <c r="AY45" s="259"/>
      <c r="AZ45" s="209"/>
      <c r="BA45" s="212"/>
      <c r="BB45" s="215"/>
      <c r="BC45" s="218"/>
      <c r="BD45" s="196"/>
      <c r="BE45" s="196"/>
      <c r="BF45" s="196"/>
      <c r="BG45" s="199"/>
      <c r="BI45" s="202"/>
      <c r="BJ45" s="204"/>
      <c r="BK45" s="186"/>
      <c r="BL45" s="186"/>
      <c r="BM45" s="189"/>
      <c r="BN45" s="221"/>
    </row>
    <row r="46" spans="2:66" ht="16.2" customHeight="1" thickBot="1">
      <c r="B46" s="255"/>
      <c r="C46" s="256"/>
      <c r="D46" s="256"/>
      <c r="E46" s="256"/>
      <c r="F46" s="256"/>
      <c r="G46" s="257"/>
      <c r="H46" s="61">
        <f>IF(ISBLANK(Q22),"",SUM(Q22))</f>
        <v>0</v>
      </c>
      <c r="I46" s="62">
        <f>IF(ISBLANK(P22),"",SUM(P22))</f>
        <v>0</v>
      </c>
      <c r="J46" s="63">
        <f>IF(ISBLANK(Q28),"",SUM(Q28))</f>
        <v>0</v>
      </c>
      <c r="K46" s="64">
        <f>IF(ISBLANK(P28),"",SUM(P28))</f>
        <v>0</v>
      </c>
      <c r="L46" s="63">
        <f>IF(ISBLANK(Q34),"",SUM(Q34))</f>
        <v>1</v>
      </c>
      <c r="M46" s="62">
        <f>IF(ISBLANK(P34),"",SUM(P34))</f>
        <v>1</v>
      </c>
      <c r="N46" s="63">
        <f>IF(ISBLANK(Q40),"",SUM(Q40))</f>
        <v>1</v>
      </c>
      <c r="O46" s="64">
        <f>IF(ISBLANK(P40),"",SUM(P40))</f>
        <v>4</v>
      </c>
      <c r="P46" s="260"/>
      <c r="Q46" s="261"/>
      <c r="R46" s="262"/>
      <c r="S46" s="263"/>
      <c r="T46" s="264"/>
      <c r="U46" s="265"/>
      <c r="V46" s="266"/>
      <c r="W46" s="266"/>
      <c r="X46" s="266"/>
      <c r="Y46" s="267"/>
      <c r="AA46" s="202"/>
      <c r="AB46" s="204"/>
      <c r="AC46" s="187"/>
      <c r="AD46" s="187"/>
      <c r="AE46" s="189"/>
      <c r="AF46" s="221"/>
      <c r="AJ46" s="255"/>
      <c r="AK46" s="256"/>
      <c r="AL46" s="256"/>
      <c r="AM46" s="256"/>
      <c r="AN46" s="256"/>
      <c r="AO46" s="257"/>
      <c r="AP46" s="61">
        <f>IF(ISBLANK(AY22),"",SUM(AY22))</f>
        <v>0</v>
      </c>
      <c r="AQ46" s="62">
        <f>IF(ISBLANK(AX22),"",SUM(AX22))</f>
        <v>5</v>
      </c>
      <c r="AR46" s="63">
        <f>IF(ISBLANK(AY28),"",SUM(AY28))</f>
        <v>0</v>
      </c>
      <c r="AS46" s="64">
        <f>IF(ISBLANK(AX28),"",SUM(AX28))</f>
        <v>2</v>
      </c>
      <c r="AT46" s="63">
        <f>IF(ISBLANK(AY34),"",SUM(AY34))</f>
        <v>2</v>
      </c>
      <c r="AU46" s="62">
        <f>IF(ISBLANK(AX34),"",SUM(AX34))</f>
        <v>5</v>
      </c>
      <c r="AV46" s="63">
        <f>IF(ISBLANK(AY40),"",SUM(AY40))</f>
        <v>2</v>
      </c>
      <c r="AW46" s="64">
        <f>IF(ISBLANK(AX40),"",SUM(AX40))</f>
        <v>3</v>
      </c>
      <c r="AX46" s="260"/>
      <c r="AY46" s="261"/>
      <c r="AZ46" s="262"/>
      <c r="BA46" s="263"/>
      <c r="BB46" s="264"/>
      <c r="BC46" s="265"/>
      <c r="BD46" s="266"/>
      <c r="BE46" s="266"/>
      <c r="BF46" s="266"/>
      <c r="BG46" s="267"/>
      <c r="BI46" s="202"/>
      <c r="BJ46" s="204"/>
      <c r="BK46" s="187"/>
      <c r="BL46" s="187"/>
      <c r="BM46" s="189"/>
      <c r="BN46" s="221"/>
    </row>
    <row r="48" spans="2:66">
      <c r="AH48" s="21"/>
    </row>
    <row r="49" spans="16:68" ht="21.6" hidden="1" customHeight="1" thickBot="1">
      <c r="P49" s="268" t="s">
        <v>81</v>
      </c>
      <c r="Q49" s="269"/>
      <c r="R49" s="42">
        <f>MAX(R17:R46)</f>
        <v>7</v>
      </c>
      <c r="S49" s="43">
        <f t="shared" ref="S49:X49" si="20">MAX(S17:S46)</f>
        <v>4</v>
      </c>
      <c r="T49" s="43">
        <f t="shared" si="20"/>
        <v>5</v>
      </c>
      <c r="U49" s="43">
        <f t="shared" si="20"/>
        <v>22</v>
      </c>
      <c r="V49" s="43">
        <f t="shared" si="20"/>
        <v>24</v>
      </c>
      <c r="W49" s="43">
        <f t="shared" si="20"/>
        <v>-5</v>
      </c>
      <c r="X49" s="44">
        <f t="shared" si="20"/>
        <v>19</v>
      </c>
      <c r="Y49" s="44">
        <f>MIN(Y17:Y46)</f>
        <v>1</v>
      </c>
      <c r="Z49" s="45" t="s">
        <v>82</v>
      </c>
      <c r="AA49" s="46"/>
      <c r="AB49" s="46"/>
      <c r="AC49" s="46"/>
      <c r="AD49" s="46"/>
      <c r="AE49" s="46"/>
      <c r="AF49" s="46"/>
      <c r="AG49" s="46"/>
      <c r="AH49" s="46"/>
      <c r="AX49" s="268" t="s">
        <v>81</v>
      </c>
      <c r="AY49" s="269"/>
      <c r="AZ49" s="42">
        <f>MAX(AZ17:AZ46)</f>
        <v>6</v>
      </c>
      <c r="BA49" s="43">
        <f t="shared" ref="BA49:BF49" si="21">MAX(BA17:BA46)</f>
        <v>1</v>
      </c>
      <c r="BB49" s="43">
        <f t="shared" si="21"/>
        <v>8</v>
      </c>
      <c r="BC49" s="43">
        <f t="shared" si="21"/>
        <v>19</v>
      </c>
      <c r="BD49" s="43">
        <f t="shared" si="21"/>
        <v>31</v>
      </c>
      <c r="BE49" s="43">
        <f t="shared" si="21"/>
        <v>-7</v>
      </c>
      <c r="BF49" s="44">
        <f t="shared" si="21"/>
        <v>24</v>
      </c>
      <c r="BG49" s="44">
        <f>MIN(BG17:BG46)</f>
        <v>1</v>
      </c>
      <c r="BH49" s="45" t="s">
        <v>82</v>
      </c>
      <c r="BI49" s="46"/>
      <c r="BJ49" s="46"/>
      <c r="BK49" s="46"/>
      <c r="BL49" s="46"/>
      <c r="BM49" s="46"/>
      <c r="BN49" s="46"/>
      <c r="BO49" s="46"/>
      <c r="BP49" s="46"/>
    </row>
  </sheetData>
  <sheetProtection sheet="1" selectLockedCells="1"/>
  <mergeCells count="424">
    <mergeCell ref="P49:Q49"/>
    <mergeCell ref="AX49:AY49"/>
    <mergeCell ref="BL44:BL46"/>
    <mergeCell ref="BM44:BM46"/>
    <mergeCell ref="BN44:BN46"/>
    <mergeCell ref="H45:I45"/>
    <mergeCell ref="J45:K45"/>
    <mergeCell ref="L45:M45"/>
    <mergeCell ref="N45:O45"/>
    <mergeCell ref="AP45:AQ45"/>
    <mergeCell ref="AR45:AS45"/>
    <mergeCell ref="AT45:AU45"/>
    <mergeCell ref="AR44:AS44"/>
    <mergeCell ref="AT44:AU44"/>
    <mergeCell ref="AV44:AW44"/>
    <mergeCell ref="BI44:BI46"/>
    <mergeCell ref="BJ44:BJ46"/>
    <mergeCell ref="BK44:BK46"/>
    <mergeCell ref="AV45:AW45"/>
    <mergeCell ref="X41:X46"/>
    <mergeCell ref="Y41:Y46"/>
    <mergeCell ref="AA41:AA43"/>
    <mergeCell ref="AB41:AB43"/>
    <mergeCell ref="AC41:AC43"/>
    <mergeCell ref="BK41:BK43"/>
    <mergeCell ref="BL41:BL43"/>
    <mergeCell ref="BM41:BM43"/>
    <mergeCell ref="BN41:BN43"/>
    <mergeCell ref="H42:I42"/>
    <mergeCell ref="J42:K42"/>
    <mergeCell ref="L42:M42"/>
    <mergeCell ref="N42:O42"/>
    <mergeCell ref="AP42:AQ42"/>
    <mergeCell ref="AR42:AS42"/>
    <mergeCell ref="BD41:BD46"/>
    <mergeCell ref="BE41:BE46"/>
    <mergeCell ref="BF41:BF46"/>
    <mergeCell ref="BG41:BG46"/>
    <mergeCell ref="BI41:BI43"/>
    <mergeCell ref="BJ41:BJ43"/>
    <mergeCell ref="AV41:AW41"/>
    <mergeCell ref="AX41:AY46"/>
    <mergeCell ref="AZ41:AZ46"/>
    <mergeCell ref="BA41:BA46"/>
    <mergeCell ref="BB41:BB46"/>
    <mergeCell ref="BC41:BC46"/>
    <mergeCell ref="AV42:AW42"/>
    <mergeCell ref="AE41:AE43"/>
    <mergeCell ref="AF41:AF43"/>
    <mergeCell ref="AJ41:AO46"/>
    <mergeCell ref="AP41:AQ41"/>
    <mergeCell ref="AR41:AS41"/>
    <mergeCell ref="AT41:AU41"/>
    <mergeCell ref="AT42:AU42"/>
    <mergeCell ref="AE44:AE46"/>
    <mergeCell ref="AF44:AF46"/>
    <mergeCell ref="AP44:AQ44"/>
    <mergeCell ref="AD41:AD43"/>
    <mergeCell ref="AA44:AA46"/>
    <mergeCell ref="AB44:AB46"/>
    <mergeCell ref="AC44:AC46"/>
    <mergeCell ref="AD44:AD46"/>
    <mergeCell ref="R41:R46"/>
    <mergeCell ref="S41:S46"/>
    <mergeCell ref="T41:T46"/>
    <mergeCell ref="U41:U46"/>
    <mergeCell ref="V41:V46"/>
    <mergeCell ref="W41:W46"/>
    <mergeCell ref="B41:G46"/>
    <mergeCell ref="H41:I41"/>
    <mergeCell ref="J41:K41"/>
    <mergeCell ref="L41:M41"/>
    <mergeCell ref="N41:O41"/>
    <mergeCell ref="P41:Q46"/>
    <mergeCell ref="H44:I44"/>
    <mergeCell ref="J44:K44"/>
    <mergeCell ref="L44:M44"/>
    <mergeCell ref="N44:O44"/>
    <mergeCell ref="BM38:BM40"/>
    <mergeCell ref="BN38:BN40"/>
    <mergeCell ref="H39:I39"/>
    <mergeCell ref="J39:K39"/>
    <mergeCell ref="L39:M39"/>
    <mergeCell ref="P39:Q39"/>
    <mergeCell ref="AP39:AQ39"/>
    <mergeCell ref="AR39:AS39"/>
    <mergeCell ref="AT39:AU39"/>
    <mergeCell ref="AX39:AY39"/>
    <mergeCell ref="AC38:AC40"/>
    <mergeCell ref="AD38:AD40"/>
    <mergeCell ref="AE38:AE40"/>
    <mergeCell ref="AF38:AF40"/>
    <mergeCell ref="AP38:AQ38"/>
    <mergeCell ref="AR38:AS38"/>
    <mergeCell ref="H38:I38"/>
    <mergeCell ref="J38:K38"/>
    <mergeCell ref="L38:M38"/>
    <mergeCell ref="P38:Q38"/>
    <mergeCell ref="AA38:AA40"/>
    <mergeCell ref="AB38:AB40"/>
    <mergeCell ref="BD35:BD40"/>
    <mergeCell ref="BE35:BE40"/>
    <mergeCell ref="BM35:BM37"/>
    <mergeCell ref="BN35:BN37"/>
    <mergeCell ref="H36:I36"/>
    <mergeCell ref="J36:K36"/>
    <mergeCell ref="L36:M36"/>
    <mergeCell ref="P36:Q36"/>
    <mergeCell ref="AP36:AQ36"/>
    <mergeCell ref="AR36:AS36"/>
    <mergeCell ref="AT36:AU36"/>
    <mergeCell ref="AX36:AY36"/>
    <mergeCell ref="BF35:BF40"/>
    <mergeCell ref="BG35:BG40"/>
    <mergeCell ref="BI35:BI37"/>
    <mergeCell ref="BJ35:BJ37"/>
    <mergeCell ref="BK35:BK37"/>
    <mergeCell ref="BL35:BL37"/>
    <mergeCell ref="BI38:BI40"/>
    <mergeCell ref="BJ38:BJ40"/>
    <mergeCell ref="BK38:BK40"/>
    <mergeCell ref="BL38:BL40"/>
    <mergeCell ref="AZ35:AZ40"/>
    <mergeCell ref="BA35:BA40"/>
    <mergeCell ref="BB35:BB40"/>
    <mergeCell ref="BC35:BC40"/>
    <mergeCell ref="AJ35:AO40"/>
    <mergeCell ref="AP35:AQ35"/>
    <mergeCell ref="AR35:AS35"/>
    <mergeCell ref="AT35:AU35"/>
    <mergeCell ref="AV35:AW40"/>
    <mergeCell ref="AX35:AY35"/>
    <mergeCell ref="AT38:AU38"/>
    <mergeCell ref="AX38:AY38"/>
    <mergeCell ref="AA35:AA37"/>
    <mergeCell ref="AB35:AB37"/>
    <mergeCell ref="AC35:AC37"/>
    <mergeCell ref="AD35:AD37"/>
    <mergeCell ref="AE35:AE37"/>
    <mergeCell ref="AF35:AF37"/>
    <mergeCell ref="T35:T40"/>
    <mergeCell ref="U35:U40"/>
    <mergeCell ref="V35:V40"/>
    <mergeCell ref="W35:W40"/>
    <mergeCell ref="X35:X40"/>
    <mergeCell ref="Y35:Y40"/>
    <mergeCell ref="AV33:AW33"/>
    <mergeCell ref="AX33:AY33"/>
    <mergeCell ref="B35:G40"/>
    <mergeCell ref="H35:I35"/>
    <mergeCell ref="J35:K35"/>
    <mergeCell ref="L35:M35"/>
    <mergeCell ref="N35:O40"/>
    <mergeCell ref="P35:Q35"/>
    <mergeCell ref="R35:R40"/>
    <mergeCell ref="S35:S40"/>
    <mergeCell ref="V29:V34"/>
    <mergeCell ref="W29:W34"/>
    <mergeCell ref="B29:G34"/>
    <mergeCell ref="H29:I29"/>
    <mergeCell ref="J29:K29"/>
    <mergeCell ref="L29:M34"/>
    <mergeCell ref="N29:O29"/>
    <mergeCell ref="P29:Q29"/>
    <mergeCell ref="BK32:BK34"/>
    <mergeCell ref="BL32:BL34"/>
    <mergeCell ref="BM32:BM34"/>
    <mergeCell ref="BN32:BN34"/>
    <mergeCell ref="H33:I33"/>
    <mergeCell ref="J33:K33"/>
    <mergeCell ref="N33:O33"/>
    <mergeCell ref="P33:Q33"/>
    <mergeCell ref="AP33:AQ33"/>
    <mergeCell ref="AR33:AS33"/>
    <mergeCell ref="X29:X34"/>
    <mergeCell ref="Y29:Y34"/>
    <mergeCell ref="AA29:AA31"/>
    <mergeCell ref="AB29:AB31"/>
    <mergeCell ref="AC29:AC31"/>
    <mergeCell ref="AD29:AD31"/>
    <mergeCell ref="AA32:AA34"/>
    <mergeCell ref="AB32:AB34"/>
    <mergeCell ref="AC32:AC34"/>
    <mergeCell ref="AD32:AD34"/>
    <mergeCell ref="R29:R34"/>
    <mergeCell ref="S29:S34"/>
    <mergeCell ref="T29:T34"/>
    <mergeCell ref="U29:U34"/>
    <mergeCell ref="BK29:BK31"/>
    <mergeCell ref="BL29:BL31"/>
    <mergeCell ref="BM29:BM31"/>
    <mergeCell ref="BN29:BN31"/>
    <mergeCell ref="H30:I30"/>
    <mergeCell ref="J30:K30"/>
    <mergeCell ref="N30:O30"/>
    <mergeCell ref="P30:Q30"/>
    <mergeCell ref="AP30:AQ30"/>
    <mergeCell ref="AR30:AS30"/>
    <mergeCell ref="BD29:BD34"/>
    <mergeCell ref="BE29:BE34"/>
    <mergeCell ref="BF29:BF34"/>
    <mergeCell ref="BG29:BG34"/>
    <mergeCell ref="BI29:BI31"/>
    <mergeCell ref="BJ29:BJ31"/>
    <mergeCell ref="BI32:BI34"/>
    <mergeCell ref="BJ32:BJ34"/>
    <mergeCell ref="AV29:AW29"/>
    <mergeCell ref="AX29:AY29"/>
    <mergeCell ref="AZ29:AZ34"/>
    <mergeCell ref="BA29:BA34"/>
    <mergeCell ref="BB29:BB34"/>
    <mergeCell ref="BC29:BC34"/>
    <mergeCell ref="AV30:AW30"/>
    <mergeCell ref="AX30:AY30"/>
    <mergeCell ref="AV32:AW32"/>
    <mergeCell ref="AX32:AY32"/>
    <mergeCell ref="AE29:AE31"/>
    <mergeCell ref="AF29:AF31"/>
    <mergeCell ref="AJ29:AO34"/>
    <mergeCell ref="AP29:AQ29"/>
    <mergeCell ref="AR29:AS29"/>
    <mergeCell ref="AT29:AU34"/>
    <mergeCell ref="AE32:AE34"/>
    <mergeCell ref="AF32:AF34"/>
    <mergeCell ref="AP32:AQ32"/>
    <mergeCell ref="AR32:AS32"/>
    <mergeCell ref="H32:I32"/>
    <mergeCell ref="J32:K32"/>
    <mergeCell ref="N32:O32"/>
    <mergeCell ref="P32:Q32"/>
    <mergeCell ref="BM26:BM28"/>
    <mergeCell ref="BN26:BN28"/>
    <mergeCell ref="H27:I27"/>
    <mergeCell ref="L27:M27"/>
    <mergeCell ref="N27:O27"/>
    <mergeCell ref="P27:Q27"/>
    <mergeCell ref="AP27:AQ27"/>
    <mergeCell ref="AT27:AU27"/>
    <mergeCell ref="AV27:AW27"/>
    <mergeCell ref="AX27:AY27"/>
    <mergeCell ref="AC26:AC28"/>
    <mergeCell ref="AD26:AD28"/>
    <mergeCell ref="AE26:AE28"/>
    <mergeCell ref="AF26:AF28"/>
    <mergeCell ref="AP26:AQ26"/>
    <mergeCell ref="AT26:AU26"/>
    <mergeCell ref="H26:I26"/>
    <mergeCell ref="L26:M26"/>
    <mergeCell ref="N26:O26"/>
    <mergeCell ref="P26:Q26"/>
    <mergeCell ref="BM23:BM25"/>
    <mergeCell ref="BN23:BN25"/>
    <mergeCell ref="H24:I24"/>
    <mergeCell ref="L24:M24"/>
    <mergeCell ref="N24:O24"/>
    <mergeCell ref="P24:Q24"/>
    <mergeCell ref="AP24:AQ24"/>
    <mergeCell ref="AT24:AU24"/>
    <mergeCell ref="AV24:AW24"/>
    <mergeCell ref="AX24:AY24"/>
    <mergeCell ref="BF23:BF28"/>
    <mergeCell ref="BG23:BG28"/>
    <mergeCell ref="BI23:BI25"/>
    <mergeCell ref="BJ23:BJ25"/>
    <mergeCell ref="BK23:BK25"/>
    <mergeCell ref="BL23:BL25"/>
    <mergeCell ref="BI26:BI28"/>
    <mergeCell ref="BJ26:BJ28"/>
    <mergeCell ref="BK26:BK28"/>
    <mergeCell ref="BL26:BL28"/>
    <mergeCell ref="AZ23:AZ28"/>
    <mergeCell ref="BA23:BA28"/>
    <mergeCell ref="BB23:BB28"/>
    <mergeCell ref="BC23:BC28"/>
    <mergeCell ref="BD23:BD28"/>
    <mergeCell ref="BE23:BE28"/>
    <mergeCell ref="AJ23:AO28"/>
    <mergeCell ref="AP23:AQ23"/>
    <mergeCell ref="AR23:AS28"/>
    <mergeCell ref="AT23:AU23"/>
    <mergeCell ref="AV23:AW23"/>
    <mergeCell ref="AX23:AY23"/>
    <mergeCell ref="AV26:AW26"/>
    <mergeCell ref="AX26:AY26"/>
    <mergeCell ref="AA23:AA25"/>
    <mergeCell ref="AB23:AB25"/>
    <mergeCell ref="AC23:AC25"/>
    <mergeCell ref="AD23:AD25"/>
    <mergeCell ref="AE23:AE25"/>
    <mergeCell ref="AF23:AF25"/>
    <mergeCell ref="T23:T28"/>
    <mergeCell ref="U23:U28"/>
    <mergeCell ref="V23:V28"/>
    <mergeCell ref="W23:W28"/>
    <mergeCell ref="X23:X28"/>
    <mergeCell ref="Y23:Y28"/>
    <mergeCell ref="AA26:AA28"/>
    <mergeCell ref="AB26:AB28"/>
    <mergeCell ref="W17:W22"/>
    <mergeCell ref="B17:G22"/>
    <mergeCell ref="H17:I22"/>
    <mergeCell ref="J17:K17"/>
    <mergeCell ref="L17:M17"/>
    <mergeCell ref="N17:O17"/>
    <mergeCell ref="P17:Q17"/>
    <mergeCell ref="J20:K20"/>
    <mergeCell ref="L20:M20"/>
    <mergeCell ref="N20:O20"/>
    <mergeCell ref="P20:Q20"/>
    <mergeCell ref="B23:G28"/>
    <mergeCell ref="H23:I23"/>
    <mergeCell ref="J23:K28"/>
    <mergeCell ref="L23:M23"/>
    <mergeCell ref="N23:O23"/>
    <mergeCell ref="P23:Q23"/>
    <mergeCell ref="R23:R28"/>
    <mergeCell ref="S23:S28"/>
    <mergeCell ref="V17:V22"/>
    <mergeCell ref="BK20:BK22"/>
    <mergeCell ref="BL20:BL22"/>
    <mergeCell ref="BM20:BM22"/>
    <mergeCell ref="BN20:BN22"/>
    <mergeCell ref="J21:K21"/>
    <mergeCell ref="L21:M21"/>
    <mergeCell ref="N21:O21"/>
    <mergeCell ref="P21:Q21"/>
    <mergeCell ref="AR21:AS21"/>
    <mergeCell ref="AT21:AU21"/>
    <mergeCell ref="X17:X22"/>
    <mergeCell ref="Y17:Y22"/>
    <mergeCell ref="AA17:AA19"/>
    <mergeCell ref="AB17:AB19"/>
    <mergeCell ref="AC17:AC19"/>
    <mergeCell ref="AD17:AD19"/>
    <mergeCell ref="AA20:AA22"/>
    <mergeCell ref="AB20:AB22"/>
    <mergeCell ref="AC20:AC22"/>
    <mergeCell ref="AD20:AD22"/>
    <mergeCell ref="R17:R22"/>
    <mergeCell ref="S17:S22"/>
    <mergeCell ref="T17:T22"/>
    <mergeCell ref="U17:U22"/>
    <mergeCell ref="BK17:BK19"/>
    <mergeCell ref="BL17:BL19"/>
    <mergeCell ref="BM17:BM19"/>
    <mergeCell ref="BN17:BN19"/>
    <mergeCell ref="J18:K18"/>
    <mergeCell ref="L18:M18"/>
    <mergeCell ref="N18:O18"/>
    <mergeCell ref="P18:Q18"/>
    <mergeCell ref="AR18:AS18"/>
    <mergeCell ref="AT18:AU18"/>
    <mergeCell ref="BD17:BD22"/>
    <mergeCell ref="BE17:BE22"/>
    <mergeCell ref="BF17:BF22"/>
    <mergeCell ref="BG17:BG22"/>
    <mergeCell ref="BI17:BI19"/>
    <mergeCell ref="BJ17:BJ19"/>
    <mergeCell ref="BI20:BI22"/>
    <mergeCell ref="BJ20:BJ22"/>
    <mergeCell ref="AV17:AW17"/>
    <mergeCell ref="AX17:AY17"/>
    <mergeCell ref="AZ17:AZ22"/>
    <mergeCell ref="BA17:BA22"/>
    <mergeCell ref="BB17:BB22"/>
    <mergeCell ref="BC17:BC22"/>
    <mergeCell ref="AV18:AW18"/>
    <mergeCell ref="AX18:AY18"/>
    <mergeCell ref="AV20:AW20"/>
    <mergeCell ref="AX20:AY20"/>
    <mergeCell ref="AE17:AE19"/>
    <mergeCell ref="AF17:AF19"/>
    <mergeCell ref="AJ17:AO22"/>
    <mergeCell ref="AP17:AQ22"/>
    <mergeCell ref="AR17:AS17"/>
    <mergeCell ref="AT17:AU17"/>
    <mergeCell ref="AE20:AE22"/>
    <mergeCell ref="AF20:AF22"/>
    <mergeCell ref="AR20:AS20"/>
    <mergeCell ref="AT20:AU20"/>
    <mergeCell ref="AV21:AW21"/>
    <mergeCell ref="AX21:AY21"/>
    <mergeCell ref="BJ15:BJ16"/>
    <mergeCell ref="BK15:BK16"/>
    <mergeCell ref="BL15:BL16"/>
    <mergeCell ref="BM15:BM16"/>
    <mergeCell ref="BN15:BN16"/>
    <mergeCell ref="BD11:BD15"/>
    <mergeCell ref="BE11:BE15"/>
    <mergeCell ref="BF11:BF15"/>
    <mergeCell ref="BG11:BG15"/>
    <mergeCell ref="AB15:AB16"/>
    <mergeCell ref="AC15:AC16"/>
    <mergeCell ref="AD15:AD16"/>
    <mergeCell ref="AE15:AE16"/>
    <mergeCell ref="AF15:AF16"/>
    <mergeCell ref="X11:X15"/>
    <mergeCell ref="Y11:Y15"/>
    <mergeCell ref="AZ11:AZ15"/>
    <mergeCell ref="BI15:BI16"/>
    <mergeCell ref="W5:X5"/>
    <mergeCell ref="BE5:BF5"/>
    <mergeCell ref="B10:G16"/>
    <mergeCell ref="H10:I16"/>
    <mergeCell ref="J10:K16"/>
    <mergeCell ref="L10:M16"/>
    <mergeCell ref="N10:O16"/>
    <mergeCell ref="P10:Q16"/>
    <mergeCell ref="AJ10:AO16"/>
    <mergeCell ref="AP10:AQ16"/>
    <mergeCell ref="BA11:BA15"/>
    <mergeCell ref="BB11:BB15"/>
    <mergeCell ref="BC11:BC15"/>
    <mergeCell ref="AR10:AS16"/>
    <mergeCell ref="AT10:AU16"/>
    <mergeCell ref="AV10:AW16"/>
    <mergeCell ref="AX10:AY16"/>
    <mergeCell ref="R11:R15"/>
    <mergeCell ref="S11:S15"/>
    <mergeCell ref="T11:T15"/>
    <mergeCell ref="U11:U15"/>
    <mergeCell ref="V11:V15"/>
    <mergeCell ref="W11:W15"/>
    <mergeCell ref="AA15:AA16"/>
  </mergeCells>
  <phoneticPr fontId="1"/>
  <conditionalFormatting sqref="Y17:Y19 Y23:Y25 Y29:Y31 Y35:Y37 Y41:Y43 BG23:BG25 BG29:BG31 BG35:BG37 BG41:BG43">
    <cfRule type="cellIs" dxfId="1" priority="5" stopIfTrue="1" operator="equal">
      <formula>$Y$49</formula>
    </cfRule>
  </conditionalFormatting>
  <conditionalFormatting sqref="BG17:BG19">
    <cfRule type="cellIs" dxfId="0" priority="4" stopIfTrue="1" operator="equal">
      <formula>$Y$49</formula>
    </cfRule>
  </conditionalFormatting>
  <printOptions horizontalCentered="1"/>
  <pageMargins left="0.19685039370078741" right="0.19685039370078741" top="0.78740157480314965" bottom="0.19685039370078741" header="0.39370078740157483" footer="0.27559055118110237"/>
  <pageSetup paperSize="9" scale="78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</vt:lpstr>
      <vt:lpstr>要項</vt:lpstr>
      <vt:lpstr>日程＆対戦表</vt:lpstr>
      <vt:lpstr>勝敗表</vt:lpstr>
      <vt:lpstr>勝敗表!Print_Area</vt:lpstr>
      <vt:lpstr>'日程＆対戦表'!Print_Area</vt:lpstr>
      <vt:lpstr>表紙!Print_Area</vt:lpstr>
      <vt:lpstr>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ISHIDA</dc:creator>
  <cp:lastModifiedBy>ISHIDA</cp:lastModifiedBy>
  <cp:lastPrinted>2016-05-01T08:37:48Z</cp:lastPrinted>
  <dcterms:created xsi:type="dcterms:W3CDTF">2015-11-10T14:59:19Z</dcterms:created>
  <dcterms:modified xsi:type="dcterms:W3CDTF">2016-05-01T10:43:49Z</dcterms:modified>
</cp:coreProperties>
</file>